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Malver-Muravyev" sheetId="1" r:id="rId1"/>
  </sheets>
  <definedNames>
    <definedName name="_xlnm.Print_Area" localSheetId="0">'Malver-Muravyev'!$A$1:$Z$683</definedName>
  </definedNames>
  <calcPr fullCalcOnLoad="1"/>
</workbook>
</file>

<file path=xl/sharedStrings.xml><?xml version="1.0" encoding="utf-8"?>
<sst xmlns="http://schemas.openxmlformats.org/spreadsheetml/2006/main" count="1037" uniqueCount="91">
  <si>
    <t>#</t>
  </si>
  <si>
    <t>Движение</t>
  </si>
  <si>
    <t>сет 1</t>
  </si>
  <si>
    <t>сет 2</t>
  </si>
  <si>
    <t>сет 3</t>
  </si>
  <si>
    <t>сет 4</t>
  </si>
  <si>
    <t>сет 5</t>
  </si>
  <si>
    <t>сет 6</t>
  </si>
  <si>
    <t>сет 7</t>
  </si>
  <si>
    <t>сет 8</t>
  </si>
  <si>
    <t>сет 9</t>
  </si>
  <si>
    <t>сет 10</t>
  </si>
  <si>
    <t>сет 11</t>
  </si>
  <si>
    <t>Понедельник</t>
  </si>
  <si>
    <t>Цель</t>
  </si>
  <si>
    <t>Факт</t>
  </si>
  <si>
    <t>разн</t>
  </si>
  <si>
    <t>Присед шт. на груди</t>
  </si>
  <si>
    <t>Жим лёжа</t>
  </si>
  <si>
    <t>Становая сумо</t>
  </si>
  <si>
    <t>Жим сидя гантелей</t>
  </si>
  <si>
    <t>Брусья</t>
  </si>
  <si>
    <t>Икры</t>
  </si>
  <si>
    <t>Молоток</t>
  </si>
  <si>
    <t>Штанга на бицепс</t>
  </si>
  <si>
    <t>Тяга штанги в наклоне</t>
  </si>
  <si>
    <t>Тяга Т-штанги в наклоне</t>
  </si>
  <si>
    <t>Присед</t>
  </si>
  <si>
    <t>Становая тяга</t>
  </si>
  <si>
    <t>Жим лёжа на наклонной скамье</t>
  </si>
  <si>
    <t>Жим лёжа на наклонной</t>
  </si>
  <si>
    <t>D</t>
  </si>
  <si>
    <t>E</t>
  </si>
  <si>
    <t>F</t>
  </si>
  <si>
    <t>G</t>
  </si>
  <si>
    <t>H</t>
  </si>
  <si>
    <t>I</t>
  </si>
  <si>
    <t>Кранчи</t>
  </si>
  <si>
    <t>Наклоны в стороны с грузом</t>
  </si>
  <si>
    <t>Подъём ног в висе</t>
  </si>
  <si>
    <t>Скручивания</t>
  </si>
  <si>
    <t>Четверг или Пятница</t>
  </si>
  <si>
    <t>Начало нового Цикла</t>
  </si>
  <si>
    <t>--</t>
  </si>
  <si>
    <t>Толчок</t>
  </si>
  <si>
    <t>2-5.</t>
  </si>
  <si>
    <t>___</t>
  </si>
  <si>
    <t>Тяга верхняя(подтягивания) широкий хват на грудь</t>
  </si>
  <si>
    <t>Подтягивания узким (обр. или парал.)</t>
  </si>
  <si>
    <t>(Календарные: 1 неделя(отдых) + 24 недели(цикл) + 1 неделя (проходка) = 26 недель)</t>
  </si>
  <si>
    <t>Жим лёжа узким хватом</t>
  </si>
  <si>
    <t>лок</t>
  </si>
  <si>
    <t>Неделя 2 [-15] (11 дней)</t>
  </si>
  <si>
    <t>Неделя 1 [-16] (10 дней)</t>
  </si>
  <si>
    <t>Неделя 3 [-14] (10 дней)</t>
  </si>
  <si>
    <t>Неделя 4 [-13] (11 дней)</t>
  </si>
  <si>
    <t>Неделя 5 [-12] (10 дней)</t>
  </si>
  <si>
    <t>Неделя 6 [-11] (11 дней)</t>
  </si>
  <si>
    <t>Неделя 7 [-10] (10 дней)</t>
  </si>
  <si>
    <t>Неделя 8 [-9] (11 дней)</t>
  </si>
  <si>
    <t>Неделя 9 [-8] (10 дней)</t>
  </si>
  <si>
    <t>Неделя 10 [-7] (11 дней)</t>
  </si>
  <si>
    <t>Неделя 11 [-6] (10 дней)</t>
  </si>
  <si>
    <t>Неделя 12 [-5] (11 дней)</t>
  </si>
  <si>
    <t>Неделя 13 [-4] (10 дней)</t>
  </si>
  <si>
    <t>Неделя 14 [-3] (11 дней)</t>
  </si>
  <si>
    <t>Неделя 15 [-2] (10 дней)</t>
  </si>
  <si>
    <t>Неделя 16 [-1] (11 дней)</t>
  </si>
  <si>
    <t>Неделя 17 [!!!] (7 дней)           ПРОХОДКА</t>
  </si>
  <si>
    <t>Неделя 0 [-17] (7 дней) - отдых</t>
  </si>
  <si>
    <r>
      <t>Жим сидя гантелей</t>
    </r>
    <r>
      <rPr>
        <sz val="6"/>
        <rFont val="Arial Cyr"/>
        <family val="2"/>
      </rPr>
      <t xml:space="preserve"> (рабочие ~ 80% от 1ПМ, не до отказа!)</t>
    </r>
  </si>
  <si>
    <r>
      <t xml:space="preserve">Брусья </t>
    </r>
    <r>
      <rPr>
        <sz val="6"/>
        <rFont val="Arial Cyr"/>
        <family val="2"/>
      </rPr>
      <t>(рабочие ~ 70-75% от 1ПМ, не до отказа!)</t>
    </r>
  </si>
  <si>
    <t>Шраги стоя со штангой</t>
  </si>
  <si>
    <t>Икры (не тяжело)</t>
  </si>
  <si>
    <t>* !!!</t>
  </si>
  <si>
    <r>
      <t>Жим сидя гантелей</t>
    </r>
    <r>
      <rPr>
        <sz val="6"/>
        <rFont val="Arial Cyr"/>
        <family val="2"/>
      </rPr>
      <t xml:space="preserve"> </t>
    </r>
    <r>
      <rPr>
        <b/>
        <sz val="7"/>
        <rFont val="Arial Cyr"/>
        <family val="2"/>
      </rPr>
      <t>(ЛЕГКО!!!, разминка перед толчком)</t>
    </r>
  </si>
  <si>
    <t>Пятница</t>
  </si>
  <si>
    <r>
      <t xml:space="preserve">Присед шт. на груди </t>
    </r>
    <r>
      <rPr>
        <b/>
        <sz val="7"/>
        <rFont val="Arial Cyr"/>
        <family val="2"/>
      </rPr>
      <t>(ЛЕГКО!!!, разминка перед толчком)</t>
    </r>
  </si>
  <si>
    <t>Последние подходы в неделю №1(мелкие символы, заштрихованы), прописаны у Муравьёва, но делать в начале цикла, после перерыва их не стоит.</t>
  </si>
  <si>
    <t>Понедельник или Вторник</t>
  </si>
  <si>
    <t>Толчок (Проходка)</t>
  </si>
  <si>
    <t>Толчок (не тяжело)</t>
  </si>
  <si>
    <t>Лёгкая неделя, после перерыва на отдых</t>
  </si>
  <si>
    <t>(расчётно)</t>
  </si>
  <si>
    <r>
      <t>по Субботам - L-Fly</t>
    </r>
    <r>
      <rPr>
        <i/>
        <sz val="10"/>
        <rFont val="Arial Cyr"/>
        <family val="2"/>
      </rPr>
      <t xml:space="preserve"> и шея (по желанию)</t>
    </r>
  </si>
  <si>
    <t xml:space="preserve">Жим лёжа и Присед делаю подходы по очереди, для экономии времени. Отдых между подходами, в зависимости от фазы цикла, интенсивности, и тренируемой функции, от 2 до 10 минут. Также могут комбинироваться по очереди подходы брусьев и подтягиваний и т.п. Пример такого подхода: ...рабочий Присед, 2 минуты отдыха, рабочий Жим, 4 минуты отдыха, рабочий Присед... и т.д.
Процентовка расписана только для Приседов, Становой и разных Жимов лёжа. Для подсобки  - веса подбираются в процессе согласно фазе цикла (см примечание.) 
Разминочные подходы для подсобки заштрихованы серым. Вначале цикла, первые 6 недель - подсобка направленная на массу(отказ), далее силовая работа, в рамках целей цикла.
Жим в день №3, первые 8 недель заменён на жим на наклонной скамье, с 9-ой недели - как обычно, на прямой скамье. Также первые 8 недель жим лёжа узким хватом в день №2 заменён на брусья, с 9-ой недели - полагающийся жим лёжа узким хватом.
К основной подсобке добавлены Подтягивания в день №2, Тяги штанги к поясу в наклоне в день №3 и первые 11 "недель" - Шраги со штангой в этот же день, в "тяжёлую" десятидневку (раз в 3 недели). 
С 12 "недели" Шраги исключаются.
Также добавлен ТА Толчок в день № 1, который с 9 недели делается только в "лёгкую" десятидневку, то есть 
раз в 3 недели. Остальная подсобка необязательная, малообъёмная и может меняться.
</t>
  </si>
  <si>
    <t>вписать</t>
  </si>
  <si>
    <t>Присед шт. на плечах</t>
  </si>
  <si>
    <t>[начало х.хх.200х, окончание х.хх.200х]</t>
  </si>
  <si>
    <r>
      <t>Цикл №X</t>
    </r>
    <r>
      <rPr>
        <b/>
        <sz val="12"/>
        <rFont val="Arial Cyr"/>
        <family val="2"/>
      </rPr>
      <t>: Муравьёв - "1(отдых)+16+1(проходка) недель" (переделан: неделя 10-11 дней)</t>
    </r>
  </si>
  <si>
    <t>Цикл №X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</si>
</sst>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9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b/>
      <sz val="14"/>
      <name val="Arial Cyr"/>
      <family val="2"/>
    </font>
    <font>
      <b/>
      <i/>
      <sz val="12"/>
      <name val="Arial Cyr"/>
      <family val="2"/>
    </font>
    <font>
      <b/>
      <sz val="10"/>
      <color indexed="17"/>
      <name val="Arial Cyr"/>
      <family val="2"/>
    </font>
    <font>
      <b/>
      <sz val="10"/>
      <color indexed="10"/>
      <name val="Arial Cyr"/>
      <family val="2"/>
    </font>
    <font>
      <b/>
      <sz val="9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i/>
      <sz val="8"/>
      <name val="Arial Cyr"/>
      <family val="2"/>
    </font>
    <font>
      <i/>
      <sz val="10"/>
      <name val="Arial Cyr"/>
      <family val="2"/>
    </font>
    <font>
      <b/>
      <i/>
      <sz val="10"/>
      <name val="Arial Cyr"/>
      <family val="2"/>
    </font>
    <font>
      <b/>
      <i/>
      <sz val="8"/>
      <name val="Arial Cyr"/>
      <family val="2"/>
    </font>
    <font>
      <b/>
      <i/>
      <sz val="9"/>
      <name val="Arial Cyr"/>
      <family val="2"/>
    </font>
    <font>
      <sz val="6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6"/>
      <name val="Arial Cyr"/>
      <family val="2"/>
    </font>
    <font>
      <i/>
      <sz val="8"/>
      <color indexed="17"/>
      <name val="Arial Cyr"/>
      <family val="2"/>
    </font>
    <font>
      <sz val="8"/>
      <color indexed="17"/>
      <name val="Arial Cyr"/>
      <family val="2"/>
    </font>
    <font>
      <b/>
      <sz val="14"/>
      <color indexed="10"/>
      <name val="Arial Cyr"/>
      <family val="2"/>
    </font>
    <font>
      <sz val="8"/>
      <color indexed="10"/>
      <name val="Arial Cyr"/>
      <family val="2"/>
    </font>
    <font>
      <b/>
      <sz val="8"/>
      <color indexed="10"/>
      <name val="Arial Cyr"/>
      <family val="2"/>
    </font>
    <font>
      <b/>
      <sz val="14"/>
      <color indexed="17"/>
      <name val="Arial Cyr"/>
      <family val="2"/>
    </font>
    <font>
      <b/>
      <sz val="14"/>
      <color indexed="12"/>
      <name val="Arial Cyr"/>
      <family val="2"/>
    </font>
    <font>
      <b/>
      <sz val="7"/>
      <name val="Arial Cyr"/>
      <family val="2"/>
    </font>
    <font>
      <i/>
      <sz val="5"/>
      <name val="Arial Cyr"/>
      <family val="2"/>
    </font>
    <font>
      <b/>
      <sz val="8"/>
      <color indexed="17"/>
      <name val="Arial Cyr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left"/>
    </xf>
    <xf numFmtId="0" fontId="1" fillId="0" borderId="1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left"/>
    </xf>
    <xf numFmtId="0" fontId="4" fillId="0" borderId="0" xfId="0" applyFont="1" applyBorder="1" applyAlignment="1">
      <alignment/>
    </xf>
    <xf numFmtId="0" fontId="1" fillId="0" borderId="1" xfId="0" applyFont="1" applyFill="1" applyBorder="1" applyAlignment="1" quotePrefix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16" fontId="1" fillId="0" borderId="1" xfId="0" applyNumberFormat="1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/>
    </xf>
    <xf numFmtId="0" fontId="10" fillId="5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/>
    </xf>
    <xf numFmtId="0" fontId="13" fillId="0" borderId="0" xfId="0" applyFont="1" applyBorder="1" applyAlignment="1">
      <alignment horizontal="center" wrapText="1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22" fillId="0" borderId="1" xfId="0" applyFont="1" applyFill="1" applyBorder="1" applyAlignment="1">
      <alignment/>
    </xf>
    <xf numFmtId="0" fontId="23" fillId="6" borderId="1" xfId="0" applyFont="1" applyFill="1" applyBorder="1" applyAlignment="1">
      <alignment horizontal="center"/>
    </xf>
    <xf numFmtId="0" fontId="23" fillId="6" borderId="1" xfId="0" applyFont="1" applyFill="1" applyBorder="1" applyAlignment="1">
      <alignment horizontal="left"/>
    </xf>
    <xf numFmtId="0" fontId="22" fillId="0" borderId="1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left"/>
    </xf>
    <xf numFmtId="0" fontId="22" fillId="6" borderId="1" xfId="0" applyNumberFormat="1" applyFont="1" applyFill="1" applyBorder="1" applyAlignment="1">
      <alignment horizontal="center"/>
    </xf>
    <xf numFmtId="0" fontId="22" fillId="6" borderId="1" xfId="0" applyNumberFormat="1" applyFont="1" applyFill="1" applyBorder="1" applyAlignment="1">
      <alignment horizontal="left"/>
    </xf>
    <xf numFmtId="0" fontId="25" fillId="0" borderId="0" xfId="0" applyFont="1" applyBorder="1" applyAlignment="1">
      <alignment/>
    </xf>
    <xf numFmtId="0" fontId="22" fillId="0" borderId="1" xfId="0" applyNumberFormat="1" applyFont="1" applyFill="1" applyBorder="1" applyAlignment="1">
      <alignment horizontal="center"/>
    </xf>
    <xf numFmtId="0" fontId="22" fillId="0" borderId="1" xfId="0" applyNumberFormat="1" applyFont="1" applyFill="1" applyBorder="1" applyAlignment="1">
      <alignment horizontal="left"/>
    </xf>
    <xf numFmtId="0" fontId="22" fillId="0" borderId="1" xfId="0" applyFont="1" applyBorder="1" applyAlignment="1">
      <alignment/>
    </xf>
    <xf numFmtId="0" fontId="15" fillId="7" borderId="1" xfId="0" applyFont="1" applyFill="1" applyBorder="1" applyAlignment="1">
      <alignment horizontal="center"/>
    </xf>
    <xf numFmtId="0" fontId="15" fillId="7" borderId="1" xfId="0" applyFont="1" applyFill="1" applyBorder="1" applyAlignment="1">
      <alignment horizontal="left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8" fillId="0" borderId="9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21" fillId="0" borderId="0" xfId="0" applyFont="1" applyAlignment="1">
      <alignment/>
    </xf>
    <xf numFmtId="0" fontId="8" fillId="0" borderId="0" xfId="0" applyFont="1" applyAlignment="1">
      <alignment/>
    </xf>
    <xf numFmtId="0" fontId="7" fillId="6" borderId="11" xfId="0" applyFont="1" applyFill="1" applyBorder="1" applyAlignment="1">
      <alignment horizontal="center"/>
    </xf>
    <xf numFmtId="0" fontId="7" fillId="6" borderId="12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8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6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6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9" fillId="0" borderId="15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/>
    </xf>
    <xf numFmtId="0" fontId="5" fillId="0" borderId="13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14" fillId="0" borderId="0" xfId="0" applyFont="1" applyAlignment="1">
      <alignment horizontal="left"/>
    </xf>
    <xf numFmtId="0" fontId="27" fillId="0" borderId="15" xfId="0" applyFont="1" applyBorder="1" applyAlignment="1">
      <alignment horizontal="left" wrapText="1"/>
    </xf>
    <xf numFmtId="0" fontId="27" fillId="0" borderId="0" xfId="0" applyFont="1" applyAlignment="1">
      <alignment horizontal="left"/>
    </xf>
    <xf numFmtId="0" fontId="27" fillId="0" borderId="20" xfId="0" applyFont="1" applyBorder="1" applyAlignment="1">
      <alignment horizontal="left"/>
    </xf>
    <xf numFmtId="0" fontId="27" fillId="0" borderId="15" xfId="0" applyFont="1" applyBorder="1" applyAlignment="1">
      <alignment horizontal="left"/>
    </xf>
    <xf numFmtId="0" fontId="27" fillId="0" borderId="21" xfId="0" applyFont="1" applyBorder="1" applyAlignment="1">
      <alignment horizontal="left"/>
    </xf>
    <xf numFmtId="0" fontId="27" fillId="0" borderId="22" xfId="0" applyFont="1" applyBorder="1" applyAlignment="1">
      <alignment horizontal="left"/>
    </xf>
    <xf numFmtId="0" fontId="27" fillId="0" borderId="23" xfId="0" applyFont="1" applyBorder="1" applyAlignment="1">
      <alignment horizontal="left"/>
    </xf>
    <xf numFmtId="0" fontId="24" fillId="0" borderId="0" xfId="0" applyFont="1" applyAlignment="1">
      <alignment/>
    </xf>
    <xf numFmtId="0" fontId="9" fillId="0" borderId="0" xfId="0" applyFont="1" applyAlignment="1">
      <alignment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104775</xdr:colOff>
      <xdr:row>348</xdr:row>
      <xdr:rowOff>104775</xdr:rowOff>
    </xdr:from>
    <xdr:to>
      <xdr:col>25</xdr:col>
      <xdr:colOff>104775</xdr:colOff>
      <xdr:row>353</xdr:row>
      <xdr:rowOff>114300</xdr:rowOff>
    </xdr:to>
    <xdr:sp>
      <xdr:nvSpPr>
        <xdr:cNvPr id="1" name="Line 1"/>
        <xdr:cNvSpPr>
          <a:spLocks/>
        </xdr:cNvSpPr>
      </xdr:nvSpPr>
      <xdr:spPr>
        <a:xfrm>
          <a:off x="9906000" y="58512075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25</xdr:col>
      <xdr:colOff>104775</xdr:colOff>
      <xdr:row>424</xdr:row>
      <xdr:rowOff>104775</xdr:rowOff>
    </xdr:from>
    <xdr:to>
      <xdr:col>25</xdr:col>
      <xdr:colOff>104775</xdr:colOff>
      <xdr:row>429</xdr:row>
      <xdr:rowOff>114300</xdr:rowOff>
    </xdr:to>
    <xdr:sp>
      <xdr:nvSpPr>
        <xdr:cNvPr id="2" name="Line 7"/>
        <xdr:cNvSpPr>
          <a:spLocks/>
        </xdr:cNvSpPr>
      </xdr:nvSpPr>
      <xdr:spPr>
        <a:xfrm>
          <a:off x="9906000" y="71180325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25</xdr:col>
      <xdr:colOff>104775</xdr:colOff>
      <xdr:row>446</xdr:row>
      <xdr:rowOff>104775</xdr:rowOff>
    </xdr:from>
    <xdr:to>
      <xdr:col>25</xdr:col>
      <xdr:colOff>104775</xdr:colOff>
      <xdr:row>451</xdr:row>
      <xdr:rowOff>114300</xdr:rowOff>
    </xdr:to>
    <xdr:sp>
      <xdr:nvSpPr>
        <xdr:cNvPr id="3" name="Line 8"/>
        <xdr:cNvSpPr>
          <a:spLocks/>
        </xdr:cNvSpPr>
      </xdr:nvSpPr>
      <xdr:spPr>
        <a:xfrm>
          <a:off x="9906000" y="74818875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25</xdr:col>
      <xdr:colOff>104775</xdr:colOff>
      <xdr:row>521</xdr:row>
      <xdr:rowOff>104775</xdr:rowOff>
    </xdr:from>
    <xdr:to>
      <xdr:col>25</xdr:col>
      <xdr:colOff>104775</xdr:colOff>
      <xdr:row>526</xdr:row>
      <xdr:rowOff>114300</xdr:rowOff>
    </xdr:to>
    <xdr:sp>
      <xdr:nvSpPr>
        <xdr:cNvPr id="4" name="Line 9"/>
        <xdr:cNvSpPr>
          <a:spLocks/>
        </xdr:cNvSpPr>
      </xdr:nvSpPr>
      <xdr:spPr>
        <a:xfrm>
          <a:off x="9906000" y="8732520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25</xdr:col>
      <xdr:colOff>104775</xdr:colOff>
      <xdr:row>538</xdr:row>
      <xdr:rowOff>104775</xdr:rowOff>
    </xdr:from>
    <xdr:to>
      <xdr:col>25</xdr:col>
      <xdr:colOff>104775</xdr:colOff>
      <xdr:row>543</xdr:row>
      <xdr:rowOff>114300</xdr:rowOff>
    </xdr:to>
    <xdr:sp>
      <xdr:nvSpPr>
        <xdr:cNvPr id="5" name="Line 10"/>
        <xdr:cNvSpPr>
          <a:spLocks/>
        </xdr:cNvSpPr>
      </xdr:nvSpPr>
      <xdr:spPr>
        <a:xfrm>
          <a:off x="9906000" y="9018270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95250</xdr:colOff>
      <xdr:row>10</xdr:row>
      <xdr:rowOff>95250</xdr:rowOff>
    </xdr:from>
    <xdr:to>
      <xdr:col>11</xdr:col>
      <xdr:colOff>171450</xdr:colOff>
      <xdr:row>10</xdr:row>
      <xdr:rowOff>95250</xdr:rowOff>
    </xdr:to>
    <xdr:sp>
      <xdr:nvSpPr>
        <xdr:cNvPr id="6" name="Line 11"/>
        <xdr:cNvSpPr>
          <a:spLocks/>
        </xdr:cNvSpPr>
      </xdr:nvSpPr>
      <xdr:spPr>
        <a:xfrm flipH="1" flipV="1">
          <a:off x="5324475" y="19050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95250</xdr:colOff>
      <xdr:row>11</xdr:row>
      <xdr:rowOff>95250</xdr:rowOff>
    </xdr:from>
    <xdr:to>
      <xdr:col>11</xdr:col>
      <xdr:colOff>171450</xdr:colOff>
      <xdr:row>11</xdr:row>
      <xdr:rowOff>95250</xdr:rowOff>
    </xdr:to>
    <xdr:sp>
      <xdr:nvSpPr>
        <xdr:cNvPr id="7" name="Line 12"/>
        <xdr:cNvSpPr>
          <a:spLocks/>
        </xdr:cNvSpPr>
      </xdr:nvSpPr>
      <xdr:spPr>
        <a:xfrm flipH="1" flipV="1">
          <a:off x="5324475" y="20764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95250</xdr:colOff>
      <xdr:row>12</xdr:row>
      <xdr:rowOff>95250</xdr:rowOff>
    </xdr:from>
    <xdr:to>
      <xdr:col>11</xdr:col>
      <xdr:colOff>171450</xdr:colOff>
      <xdr:row>12</xdr:row>
      <xdr:rowOff>95250</xdr:rowOff>
    </xdr:to>
    <xdr:sp>
      <xdr:nvSpPr>
        <xdr:cNvPr id="8" name="Line 13"/>
        <xdr:cNvSpPr>
          <a:spLocks/>
        </xdr:cNvSpPr>
      </xdr:nvSpPr>
      <xdr:spPr>
        <a:xfrm flipH="1" flipV="1">
          <a:off x="5324475" y="22479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83"/>
  <sheetViews>
    <sheetView tabSelected="1" workbookViewId="0" topLeftCell="A363">
      <selection activeCell="C5" sqref="C5"/>
    </sheetView>
  </sheetViews>
  <sheetFormatPr defaultColWidth="9.00390625" defaultRowHeight="12.75"/>
  <cols>
    <col min="1" max="1" width="3.125" style="0" customWidth="1"/>
    <col min="2" max="2" width="3.25390625" style="1" customWidth="1"/>
    <col min="3" max="3" width="39.75390625" style="0" customWidth="1"/>
    <col min="4" max="4" width="3.75390625" style="1" customWidth="1"/>
    <col min="5" max="5" width="3.75390625" style="5" customWidth="1"/>
    <col min="6" max="6" width="3.75390625" style="1" customWidth="1"/>
    <col min="7" max="7" width="3.75390625" style="5" customWidth="1"/>
    <col min="8" max="8" width="3.75390625" style="1" customWidth="1"/>
    <col min="9" max="9" width="3.75390625" style="5" customWidth="1"/>
    <col min="10" max="10" width="3.75390625" style="1" customWidth="1"/>
    <col min="11" max="11" width="3.75390625" style="5" customWidth="1"/>
    <col min="12" max="12" width="3.75390625" style="1" customWidth="1"/>
    <col min="13" max="13" width="3.75390625" style="5" customWidth="1"/>
    <col min="14" max="14" width="3.75390625" style="1" customWidth="1"/>
    <col min="15" max="15" width="3.75390625" style="5" customWidth="1"/>
    <col min="16" max="16" width="3.75390625" style="1" customWidth="1"/>
    <col min="17" max="17" width="3.75390625" style="5" customWidth="1"/>
    <col min="18" max="18" width="3.75390625" style="1" customWidth="1"/>
    <col min="19" max="19" width="3.75390625" style="5" customWidth="1"/>
    <col min="20" max="20" width="3.75390625" style="1" customWidth="1"/>
    <col min="21" max="21" width="3.75390625" style="5" customWidth="1"/>
    <col min="22" max="22" width="3.75390625" style="1" customWidth="1"/>
    <col min="23" max="23" width="3.75390625" style="5" customWidth="1"/>
    <col min="24" max="24" width="3.75390625" style="1" customWidth="1"/>
    <col min="25" max="25" width="3.75390625" style="5" customWidth="1"/>
    <col min="26" max="26" width="2.625" style="0" customWidth="1"/>
    <col min="27" max="27" width="2.875" style="0" customWidth="1"/>
  </cols>
  <sheetData>
    <row r="1" spans="1:26" s="63" customFormat="1" ht="20.25">
      <c r="A1" s="123" t="s">
        <v>89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</row>
    <row r="2" spans="2:26" ht="12.75">
      <c r="B2" s="134" t="s">
        <v>88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9"/>
    </row>
    <row r="3" spans="1:26" ht="12.75">
      <c r="A3" s="114" t="s">
        <v>49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</row>
    <row r="5" spans="4:9" ht="15.75">
      <c r="D5" s="148" t="s">
        <v>31</v>
      </c>
      <c r="E5" s="149" t="s">
        <v>32</v>
      </c>
      <c r="F5" s="148" t="s">
        <v>33</v>
      </c>
      <c r="G5" s="149" t="s">
        <v>34</v>
      </c>
      <c r="H5" s="148" t="s">
        <v>35</v>
      </c>
      <c r="I5" s="149" t="s">
        <v>36</v>
      </c>
    </row>
    <row r="6" spans="4:9" ht="13.5" thickBot="1">
      <c r="D6" s="117" t="s">
        <v>14</v>
      </c>
      <c r="E6" s="117"/>
      <c r="F6" s="117" t="s">
        <v>16</v>
      </c>
      <c r="G6" s="117"/>
      <c r="H6" s="117" t="s">
        <v>15</v>
      </c>
      <c r="I6" s="117"/>
    </row>
    <row r="7" spans="2:26" ht="15">
      <c r="B7" s="62">
        <v>7</v>
      </c>
      <c r="C7" s="30" t="s">
        <v>87</v>
      </c>
      <c r="D7" s="118">
        <f>H7+F7</f>
        <v>11</v>
      </c>
      <c r="E7" s="118"/>
      <c r="F7" s="119">
        <v>10</v>
      </c>
      <c r="G7" s="119"/>
      <c r="H7" s="136">
        <v>1</v>
      </c>
      <c r="I7" s="137"/>
      <c r="K7" s="115" t="s">
        <v>84</v>
      </c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7"/>
      <c r="W7" s="117"/>
      <c r="X7" s="117"/>
      <c r="Y7" s="117"/>
      <c r="Z7" s="117"/>
    </row>
    <row r="8" spans="2:12" ht="12.75">
      <c r="B8" s="62">
        <v>8</v>
      </c>
      <c r="C8" s="31" t="s">
        <v>18</v>
      </c>
      <c r="D8" s="112">
        <f>H8+F8</f>
        <v>11</v>
      </c>
      <c r="E8" s="112"/>
      <c r="F8" s="113">
        <v>10</v>
      </c>
      <c r="G8" s="113"/>
      <c r="H8" s="125">
        <v>1</v>
      </c>
      <c r="I8" s="126"/>
      <c r="J8" s="121"/>
      <c r="K8" s="122"/>
      <c r="L8" s="122"/>
    </row>
    <row r="9" spans="2:9" ht="13.5" thickBot="1">
      <c r="B9" s="62">
        <v>9</v>
      </c>
      <c r="C9" s="32" t="s">
        <v>19</v>
      </c>
      <c r="D9" s="110">
        <f>H9+F9</f>
        <v>11</v>
      </c>
      <c r="E9" s="110"/>
      <c r="F9" s="111">
        <v>10</v>
      </c>
      <c r="G9" s="111"/>
      <c r="H9" s="127">
        <v>1</v>
      </c>
      <c r="I9" s="128"/>
    </row>
    <row r="10" spans="2:9" ht="13.5" thickBot="1">
      <c r="B10" s="62"/>
      <c r="D10" s="43"/>
      <c r="E10" s="44"/>
      <c r="H10" s="45"/>
      <c r="I10" s="46"/>
    </row>
    <row r="11" spans="2:26" ht="13.5" thickBot="1">
      <c r="B11" s="62">
        <v>11</v>
      </c>
      <c r="C11" s="30" t="s">
        <v>17</v>
      </c>
      <c r="D11" s="118" t="e">
        <f>H11+F11</f>
        <v>#VALUE!</v>
      </c>
      <c r="E11" s="118"/>
      <c r="F11" s="119">
        <v>10</v>
      </c>
      <c r="G11" s="119"/>
      <c r="H11" s="99" t="s">
        <v>86</v>
      </c>
      <c r="I11" s="92"/>
      <c r="J11" s="108"/>
      <c r="K11" s="109"/>
      <c r="L11" s="109"/>
      <c r="M11" s="120">
        <f>H7*0.87</f>
        <v>0.87</v>
      </c>
      <c r="N11" s="120"/>
      <c r="O11" s="129" t="s">
        <v>83</v>
      </c>
      <c r="P11" s="130"/>
      <c r="Q11" s="130"/>
      <c r="R11" s="89" t="s">
        <v>74</v>
      </c>
      <c r="S11" s="91"/>
      <c r="T11" s="89"/>
      <c r="U11" s="90"/>
      <c r="V11" s="90"/>
      <c r="W11" s="91"/>
      <c r="X11" s="91"/>
      <c r="Y11" s="69"/>
      <c r="Z11" s="69"/>
    </row>
    <row r="12" spans="2:24" ht="13.5" thickBot="1">
      <c r="B12" s="62">
        <v>12</v>
      </c>
      <c r="C12" s="31" t="s">
        <v>29</v>
      </c>
      <c r="D12" s="112" t="e">
        <f>H12+F12</f>
        <v>#VALUE!</v>
      </c>
      <c r="E12" s="112"/>
      <c r="F12" s="113">
        <v>10</v>
      </c>
      <c r="G12" s="113"/>
      <c r="H12" s="99" t="s">
        <v>86</v>
      </c>
      <c r="I12" s="92"/>
      <c r="J12" s="108"/>
      <c r="K12" s="109"/>
      <c r="L12" s="109"/>
      <c r="M12" s="120">
        <f>H8*0.87</f>
        <v>0.87</v>
      </c>
      <c r="N12" s="120"/>
      <c r="O12" s="129" t="s">
        <v>83</v>
      </c>
      <c r="P12" s="130"/>
      <c r="Q12" s="130"/>
      <c r="R12" s="91"/>
      <c r="S12" s="91"/>
      <c r="U12" s="90"/>
      <c r="V12" s="90"/>
      <c r="W12" s="91"/>
      <c r="X12" s="91"/>
    </row>
    <row r="13" spans="1:26" ht="15.75" thickBot="1">
      <c r="A13" s="35"/>
      <c r="B13" s="62">
        <v>13</v>
      </c>
      <c r="C13" s="32" t="s">
        <v>50</v>
      </c>
      <c r="D13" s="110" t="e">
        <f>H13+F13</f>
        <v>#VALUE!</v>
      </c>
      <c r="E13" s="110"/>
      <c r="F13" s="111">
        <v>10</v>
      </c>
      <c r="G13" s="111"/>
      <c r="H13" s="99" t="s">
        <v>86</v>
      </c>
      <c r="I13" s="92"/>
      <c r="J13" s="108"/>
      <c r="K13" s="109"/>
      <c r="L13" s="109"/>
      <c r="M13" s="120">
        <f>H8*0.9</f>
        <v>0.9</v>
      </c>
      <c r="N13" s="120"/>
      <c r="O13" s="129" t="s">
        <v>83</v>
      </c>
      <c r="P13" s="130"/>
      <c r="Q13" s="130"/>
      <c r="R13" s="91"/>
      <c r="S13" s="91"/>
      <c r="T13" s="19"/>
      <c r="U13" s="90"/>
      <c r="V13" s="90"/>
      <c r="W13" s="91"/>
      <c r="X13" s="91"/>
      <c r="Y13" s="19"/>
      <c r="Z13" s="19"/>
    </row>
    <row r="14" spans="1:26" ht="15.75" thickBot="1">
      <c r="A14" s="35"/>
      <c r="B14" s="33"/>
      <c r="C14" s="47"/>
      <c r="D14" s="107"/>
      <c r="E14" s="107"/>
      <c r="F14" s="131"/>
      <c r="G14" s="131"/>
      <c r="H14" s="98"/>
      <c r="I14" s="98"/>
      <c r="J14" s="33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</row>
    <row r="15" spans="1:26" ht="12.75">
      <c r="A15" s="35"/>
      <c r="B15" s="33"/>
      <c r="C15" s="35"/>
      <c r="D15" s="48"/>
      <c r="E15" s="49"/>
      <c r="F15" s="33"/>
      <c r="G15" s="15"/>
      <c r="H15" s="50"/>
      <c r="I15" s="51"/>
      <c r="J15" s="33"/>
      <c r="K15" s="71"/>
      <c r="L15" s="132" t="s">
        <v>90</v>
      </c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72"/>
      <c r="Z15" s="14"/>
    </row>
    <row r="16" spans="1:26" ht="12.75" customHeight="1">
      <c r="A16" s="35"/>
      <c r="B16" s="33"/>
      <c r="C16" s="47"/>
      <c r="D16" s="107"/>
      <c r="E16" s="107"/>
      <c r="F16" s="131"/>
      <c r="G16" s="131"/>
      <c r="H16" s="98"/>
      <c r="I16" s="98"/>
      <c r="J16" s="33"/>
      <c r="K16" s="139" t="s">
        <v>85</v>
      </c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1"/>
      <c r="Z16" s="70"/>
    </row>
    <row r="17" spans="1:26" ht="12.75">
      <c r="A17" s="35"/>
      <c r="B17" s="33"/>
      <c r="C17" s="47"/>
      <c r="D17" s="107"/>
      <c r="E17" s="107"/>
      <c r="F17" s="131"/>
      <c r="G17" s="131"/>
      <c r="H17" s="98"/>
      <c r="I17" s="98"/>
      <c r="J17" s="33"/>
      <c r="K17" s="142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1"/>
      <c r="Z17" s="70"/>
    </row>
    <row r="18" spans="1:26" ht="12.75" customHeight="1">
      <c r="A18" s="35"/>
      <c r="B18" s="33"/>
      <c r="C18" s="47"/>
      <c r="D18" s="107"/>
      <c r="E18" s="107"/>
      <c r="F18" s="131"/>
      <c r="G18" s="131"/>
      <c r="H18" s="98"/>
      <c r="I18" s="98"/>
      <c r="J18" s="33"/>
      <c r="K18" s="142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1"/>
      <c r="Z18" s="70"/>
    </row>
    <row r="19" spans="1:26" ht="12.75">
      <c r="A19" s="35"/>
      <c r="B19" s="33"/>
      <c r="C19" s="47"/>
      <c r="D19" s="107"/>
      <c r="E19" s="107"/>
      <c r="F19" s="131"/>
      <c r="G19" s="131"/>
      <c r="H19" s="98"/>
      <c r="I19" s="98"/>
      <c r="J19" s="33"/>
      <c r="K19" s="142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1"/>
      <c r="Z19" s="70"/>
    </row>
    <row r="20" spans="1:26" ht="12.75">
      <c r="A20" s="35"/>
      <c r="B20" s="33"/>
      <c r="C20" s="47"/>
      <c r="D20" s="107"/>
      <c r="E20" s="107"/>
      <c r="F20" s="131"/>
      <c r="G20" s="131"/>
      <c r="H20" s="98"/>
      <c r="I20" s="98"/>
      <c r="J20" s="33"/>
      <c r="K20" s="142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1"/>
      <c r="Z20" s="70"/>
    </row>
    <row r="21" spans="1:26" ht="12.75">
      <c r="A21" s="35"/>
      <c r="B21" s="33"/>
      <c r="C21" s="47"/>
      <c r="D21" s="107"/>
      <c r="E21" s="107"/>
      <c r="F21" s="131"/>
      <c r="G21" s="131"/>
      <c r="H21" s="98"/>
      <c r="I21" s="98"/>
      <c r="J21" s="33"/>
      <c r="K21" s="142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1"/>
      <c r="Z21" s="70"/>
    </row>
    <row r="22" spans="1:26" ht="12.75">
      <c r="A22" s="35"/>
      <c r="B22" s="33"/>
      <c r="C22" s="47"/>
      <c r="D22" s="107"/>
      <c r="E22" s="107"/>
      <c r="F22" s="131"/>
      <c r="G22" s="131"/>
      <c r="H22" s="98"/>
      <c r="I22" s="98"/>
      <c r="J22" s="33"/>
      <c r="K22" s="142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1"/>
      <c r="Z22" s="70"/>
    </row>
    <row r="23" spans="1:26" ht="15">
      <c r="A23" s="35"/>
      <c r="B23" s="33"/>
      <c r="C23" s="47"/>
      <c r="D23" s="20"/>
      <c r="E23" s="20"/>
      <c r="F23" s="21"/>
      <c r="G23" s="21"/>
      <c r="H23" s="22"/>
      <c r="I23" s="22"/>
      <c r="J23" s="33"/>
      <c r="K23" s="142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1"/>
      <c r="Z23" s="19"/>
    </row>
    <row r="24" spans="1:26" ht="15">
      <c r="A24" s="35"/>
      <c r="B24" s="33"/>
      <c r="C24" s="47"/>
      <c r="D24" s="20"/>
      <c r="E24" s="20"/>
      <c r="F24" s="21"/>
      <c r="G24" s="21"/>
      <c r="H24" s="22"/>
      <c r="I24" s="22"/>
      <c r="J24" s="33"/>
      <c r="K24" s="142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1"/>
      <c r="Z24" s="19"/>
    </row>
    <row r="25" spans="3:26" ht="15">
      <c r="C25" s="2"/>
      <c r="D25" s="20"/>
      <c r="E25" s="20"/>
      <c r="F25" s="21"/>
      <c r="G25" s="21"/>
      <c r="H25" s="22"/>
      <c r="I25" s="22"/>
      <c r="K25" s="142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1"/>
      <c r="Z25" s="19"/>
    </row>
    <row r="26" spans="3:26" ht="15.75" thickBot="1">
      <c r="C26" s="2"/>
      <c r="D26" s="20"/>
      <c r="E26" s="20"/>
      <c r="F26" s="21"/>
      <c r="G26" s="21"/>
      <c r="H26" s="22"/>
      <c r="I26" s="22"/>
      <c r="K26" s="143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5"/>
      <c r="Z26" s="19"/>
    </row>
    <row r="27" spans="3:26" ht="15">
      <c r="C27" s="2"/>
      <c r="D27" s="20"/>
      <c r="E27" s="20"/>
      <c r="F27" s="21"/>
      <c r="G27" s="21"/>
      <c r="H27" s="22"/>
      <c r="I27" s="22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</row>
    <row r="29" spans="2:26" ht="12.75">
      <c r="B29" s="10"/>
      <c r="C29" s="11"/>
      <c r="D29" s="10"/>
      <c r="E29" s="12"/>
      <c r="F29" s="10"/>
      <c r="G29" s="12"/>
      <c r="H29" s="10"/>
      <c r="I29" s="12"/>
      <c r="J29" s="10"/>
      <c r="K29" s="12"/>
      <c r="L29" s="10"/>
      <c r="M29" s="12"/>
      <c r="N29" s="10"/>
      <c r="O29" s="12"/>
      <c r="P29" s="10"/>
      <c r="Q29" s="12"/>
      <c r="R29" s="10"/>
      <c r="S29" s="12"/>
      <c r="T29" s="10"/>
      <c r="U29" s="12"/>
      <c r="V29" s="10"/>
      <c r="W29" s="12"/>
      <c r="X29" s="10"/>
      <c r="Y29" s="12"/>
      <c r="Z29" s="11"/>
    </row>
    <row r="31" spans="3:13" ht="18">
      <c r="C31" s="146" t="s">
        <v>69</v>
      </c>
      <c r="D31" s="147"/>
      <c r="E31" s="14"/>
      <c r="F31" s="14"/>
      <c r="G31" s="14"/>
      <c r="H31" s="14"/>
      <c r="I31" s="14"/>
      <c r="J31" s="14"/>
      <c r="K31" s="15"/>
      <c r="L31" s="14"/>
      <c r="M31" s="14"/>
    </row>
    <row r="33" spans="2:26" ht="12.75">
      <c r="B33" s="10"/>
      <c r="C33" s="11"/>
      <c r="D33" s="10"/>
      <c r="E33" s="12"/>
      <c r="F33" s="10"/>
      <c r="G33" s="12"/>
      <c r="H33" s="10"/>
      <c r="I33" s="12"/>
      <c r="J33" s="10"/>
      <c r="K33" s="12"/>
      <c r="L33" s="10"/>
      <c r="M33" s="12"/>
      <c r="N33" s="10"/>
      <c r="O33" s="12"/>
      <c r="P33" s="10"/>
      <c r="Q33" s="12"/>
      <c r="R33" s="10"/>
      <c r="S33" s="12"/>
      <c r="T33" s="10"/>
      <c r="U33" s="12"/>
      <c r="V33" s="10"/>
      <c r="W33" s="12"/>
      <c r="X33" s="10"/>
      <c r="Y33" s="12"/>
      <c r="Z33" s="11"/>
    </row>
    <row r="39" spans="3:24" ht="18">
      <c r="C39" s="3" t="s">
        <v>53</v>
      </c>
      <c r="D39" s="103" t="s">
        <v>78</v>
      </c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</row>
    <row r="40" spans="2:26" ht="12.75">
      <c r="B40" s="10"/>
      <c r="C40" s="11"/>
      <c r="D40" s="10"/>
      <c r="E40" s="12"/>
      <c r="F40" s="10"/>
      <c r="G40" s="12"/>
      <c r="H40" s="10"/>
      <c r="I40" s="12"/>
      <c r="J40" s="10"/>
      <c r="K40" s="12"/>
      <c r="L40" s="10"/>
      <c r="M40" s="12"/>
      <c r="N40" s="10"/>
      <c r="O40" s="12"/>
      <c r="P40" s="10"/>
      <c r="Q40" s="12"/>
      <c r="R40" s="10"/>
      <c r="S40" s="12"/>
      <c r="T40" s="10"/>
      <c r="U40" s="12"/>
      <c r="V40" s="10"/>
      <c r="W40" s="12"/>
      <c r="X40" s="10"/>
      <c r="Y40" s="12"/>
      <c r="Z40" s="11"/>
    </row>
    <row r="42" spans="4:24" ht="12.75">
      <c r="D42" s="114" t="s">
        <v>82</v>
      </c>
      <c r="E42" s="138"/>
      <c r="F42" s="114"/>
      <c r="G42" s="138"/>
      <c r="H42" s="114"/>
      <c r="I42" s="138"/>
      <c r="J42" s="114"/>
      <c r="K42" s="138"/>
      <c r="L42" s="114"/>
      <c r="M42" s="138"/>
      <c r="N42" s="114"/>
      <c r="O42" s="138"/>
      <c r="P42" s="114"/>
      <c r="Q42" s="138"/>
      <c r="R42" s="114"/>
      <c r="S42" s="138"/>
      <c r="T42" s="114"/>
      <c r="U42" s="138"/>
      <c r="V42" s="114"/>
      <c r="W42" s="138"/>
      <c r="X42" s="114"/>
    </row>
    <row r="43" ht="15.75" thickBot="1">
      <c r="C43" s="4" t="s">
        <v>13</v>
      </c>
    </row>
    <row r="44" spans="2:25" s="18" customFormat="1" ht="12.75" thickBot="1">
      <c r="B44" s="16" t="s">
        <v>0</v>
      </c>
      <c r="C44" s="17" t="s">
        <v>1</v>
      </c>
      <c r="D44" s="100" t="s">
        <v>2</v>
      </c>
      <c r="E44" s="101"/>
      <c r="F44" s="100" t="s">
        <v>3</v>
      </c>
      <c r="G44" s="101"/>
      <c r="H44" s="100" t="s">
        <v>4</v>
      </c>
      <c r="I44" s="101"/>
      <c r="J44" s="105" t="s">
        <v>5</v>
      </c>
      <c r="K44" s="106"/>
      <c r="L44" s="100" t="s">
        <v>6</v>
      </c>
      <c r="M44" s="101"/>
      <c r="N44" s="100" t="s">
        <v>7</v>
      </c>
      <c r="O44" s="101"/>
      <c r="P44" s="100" t="s">
        <v>8</v>
      </c>
      <c r="Q44" s="101"/>
      <c r="R44" s="100" t="s">
        <v>9</v>
      </c>
      <c r="S44" s="101"/>
      <c r="T44" s="100" t="s">
        <v>10</v>
      </c>
      <c r="U44" s="101"/>
      <c r="V44" s="100" t="s">
        <v>11</v>
      </c>
      <c r="W44" s="101"/>
      <c r="X44" s="100" t="s">
        <v>12</v>
      </c>
      <c r="Y44" s="102"/>
    </row>
    <row r="45" spans="2:25" s="9" customFormat="1" ht="12.75">
      <c r="B45" s="8">
        <v>1</v>
      </c>
      <c r="C45" s="13" t="s">
        <v>27</v>
      </c>
      <c r="D45" s="6">
        <f>D7*0.45</f>
        <v>4.95</v>
      </c>
      <c r="E45" s="7">
        <v>10</v>
      </c>
      <c r="F45" s="6">
        <f>D7*0.65</f>
        <v>7.15</v>
      </c>
      <c r="G45" s="7">
        <v>4</v>
      </c>
      <c r="H45" s="6">
        <f>D7*0.65</f>
        <v>7.15</v>
      </c>
      <c r="I45" s="7">
        <v>4</v>
      </c>
      <c r="J45" s="6">
        <f>D7*0.7</f>
        <v>7.699999999999999</v>
      </c>
      <c r="K45" s="7">
        <v>3</v>
      </c>
      <c r="L45" s="6">
        <f>D7*0.7</f>
        <v>7.699999999999999</v>
      </c>
      <c r="M45" s="7">
        <v>3</v>
      </c>
      <c r="N45" s="6">
        <f>D7*0.7</f>
        <v>7.699999999999999</v>
      </c>
      <c r="O45" s="7">
        <v>3</v>
      </c>
      <c r="P45" s="84">
        <f>D7*0.7</f>
        <v>7.699999999999999</v>
      </c>
      <c r="Q45" s="85">
        <v>3</v>
      </c>
      <c r="R45" s="84">
        <f>D7*0.7</f>
        <v>7.699999999999999</v>
      </c>
      <c r="S45" s="85">
        <v>3</v>
      </c>
      <c r="T45" s="6"/>
      <c r="U45" s="7"/>
      <c r="V45" s="6"/>
      <c r="W45" s="7"/>
      <c r="X45" s="6"/>
      <c r="Y45" s="7"/>
    </row>
    <row r="46" spans="2:25" s="9" customFormat="1" ht="12.75">
      <c r="B46" s="8">
        <v>2</v>
      </c>
      <c r="C46" s="13" t="s">
        <v>18</v>
      </c>
      <c r="D46" s="6">
        <f>D8*0.45</f>
        <v>4.95</v>
      </c>
      <c r="E46" s="7">
        <v>10</v>
      </c>
      <c r="F46" s="6">
        <f>D8*0.6</f>
        <v>6.6</v>
      </c>
      <c r="G46" s="7">
        <v>5</v>
      </c>
      <c r="H46" s="6">
        <f>D8*0.65</f>
        <v>7.15</v>
      </c>
      <c r="I46" s="7">
        <v>5</v>
      </c>
      <c r="J46" s="6">
        <f>D8*0.7</f>
        <v>7.699999999999999</v>
      </c>
      <c r="K46" s="7">
        <v>5</v>
      </c>
      <c r="L46" s="6">
        <f>D8*0.75</f>
        <v>8.25</v>
      </c>
      <c r="M46" s="7">
        <v>4</v>
      </c>
      <c r="N46" s="84">
        <f>D8*0.75</f>
        <v>8.25</v>
      </c>
      <c r="O46" s="85">
        <v>4</v>
      </c>
      <c r="P46" s="84">
        <f>D8*0.75</f>
        <v>8.25</v>
      </c>
      <c r="Q46" s="85">
        <v>4</v>
      </c>
      <c r="R46" s="86"/>
      <c r="S46" s="87"/>
      <c r="T46" s="6"/>
      <c r="U46" s="7"/>
      <c r="V46" s="6"/>
      <c r="W46" s="7"/>
      <c r="X46" s="6"/>
      <c r="Y46" s="7"/>
    </row>
    <row r="47" spans="2:25" s="9" customFormat="1" ht="12.75">
      <c r="B47" s="8">
        <v>3</v>
      </c>
      <c r="C47" s="13" t="s">
        <v>73</v>
      </c>
      <c r="D47" s="40" t="s">
        <v>43</v>
      </c>
      <c r="E47" s="52">
        <v>30</v>
      </c>
      <c r="F47" s="6"/>
      <c r="G47" s="7">
        <v>15</v>
      </c>
      <c r="H47" s="6"/>
      <c r="I47" s="7">
        <v>15</v>
      </c>
      <c r="J47" s="6"/>
      <c r="K47" s="7"/>
      <c r="L47" s="6"/>
      <c r="M47" s="7"/>
      <c r="N47" s="6"/>
      <c r="O47" s="7"/>
      <c r="P47" s="6"/>
      <c r="Q47" s="7"/>
      <c r="R47" s="6"/>
      <c r="S47" s="7"/>
      <c r="T47" s="6"/>
      <c r="U47" s="7"/>
      <c r="V47" s="6"/>
      <c r="W47" s="7"/>
      <c r="X47" s="6"/>
      <c r="Y47" s="7"/>
    </row>
    <row r="48" spans="2:25" s="9" customFormat="1" ht="12.75">
      <c r="B48" s="8">
        <v>4</v>
      </c>
      <c r="C48" s="13" t="s">
        <v>37</v>
      </c>
      <c r="D48" s="6"/>
      <c r="E48" s="7">
        <v>20</v>
      </c>
      <c r="F48" s="6"/>
      <c r="G48" s="7"/>
      <c r="H48" s="6"/>
      <c r="I48" s="42"/>
      <c r="J48" s="6"/>
      <c r="K48" s="7"/>
      <c r="L48" s="6"/>
      <c r="M48" s="7"/>
      <c r="N48" s="6"/>
      <c r="O48" s="7"/>
      <c r="P48" s="6"/>
      <c r="Q48" s="7"/>
      <c r="R48" s="6"/>
      <c r="S48" s="7"/>
      <c r="T48" s="6"/>
      <c r="U48" s="7"/>
      <c r="V48" s="6"/>
      <c r="W48" s="7"/>
      <c r="X48" s="6"/>
      <c r="Y48" s="7"/>
    </row>
    <row r="49" spans="2:25" s="9" customFormat="1" ht="12.75">
      <c r="B49" s="8">
        <v>5</v>
      </c>
      <c r="C49" s="29" t="s">
        <v>48</v>
      </c>
      <c r="D49" s="40"/>
      <c r="E49" s="7">
        <v>10</v>
      </c>
      <c r="F49" s="6"/>
      <c r="G49" s="7"/>
      <c r="H49" s="6"/>
      <c r="I49" s="7"/>
      <c r="J49" s="6"/>
      <c r="K49" s="7"/>
      <c r="L49" s="6"/>
      <c r="M49" s="7"/>
      <c r="N49" s="6"/>
      <c r="O49" s="7"/>
      <c r="P49" s="6"/>
      <c r="Q49" s="7"/>
      <c r="R49" s="6"/>
      <c r="S49" s="7"/>
      <c r="T49" s="6"/>
      <c r="U49" s="7"/>
      <c r="V49" s="6"/>
      <c r="W49" s="7"/>
      <c r="X49" s="6"/>
      <c r="Y49" s="7"/>
    </row>
    <row r="50" spans="2:25" s="9" customFormat="1" ht="12.75">
      <c r="B50" s="8"/>
      <c r="C50" s="13"/>
      <c r="D50" s="6"/>
      <c r="E50" s="7"/>
      <c r="F50" s="6"/>
      <c r="G50" s="7"/>
      <c r="H50" s="6"/>
      <c r="I50" s="7"/>
      <c r="J50" s="6"/>
      <c r="K50" s="7"/>
      <c r="L50" s="6"/>
      <c r="M50" s="7"/>
      <c r="N50" s="6"/>
      <c r="O50" s="7"/>
      <c r="P50" s="6"/>
      <c r="Q50" s="7"/>
      <c r="R50" s="6"/>
      <c r="S50" s="7"/>
      <c r="T50" s="6"/>
      <c r="U50" s="7"/>
      <c r="V50" s="6"/>
      <c r="W50" s="7"/>
      <c r="X50" s="6"/>
      <c r="Y50" s="7"/>
    </row>
    <row r="51" spans="2:25" s="9" customFormat="1" ht="12.75">
      <c r="B51" s="23"/>
      <c r="C51" s="24"/>
      <c r="D51" s="25"/>
      <c r="E51" s="26"/>
      <c r="F51" s="25"/>
      <c r="G51" s="26"/>
      <c r="H51" s="25"/>
      <c r="I51" s="26"/>
      <c r="J51" s="25"/>
      <c r="K51" s="26"/>
      <c r="L51" s="25"/>
      <c r="M51" s="26"/>
      <c r="N51" s="25"/>
      <c r="O51" s="26"/>
      <c r="P51" s="25"/>
      <c r="Q51" s="26"/>
      <c r="R51" s="25"/>
      <c r="S51" s="26"/>
      <c r="T51" s="25"/>
      <c r="U51" s="26"/>
      <c r="V51" s="25"/>
      <c r="W51" s="26"/>
      <c r="X51" s="25"/>
      <c r="Y51" s="26"/>
    </row>
    <row r="52" ht="15.75" thickBot="1">
      <c r="C52" s="4" t="s">
        <v>41</v>
      </c>
    </row>
    <row r="53" spans="2:25" s="18" customFormat="1" ht="12.75" thickBot="1">
      <c r="B53" s="16" t="s">
        <v>0</v>
      </c>
      <c r="C53" s="17" t="s">
        <v>1</v>
      </c>
      <c r="D53" s="100" t="s">
        <v>2</v>
      </c>
      <c r="E53" s="101"/>
      <c r="F53" s="100" t="s">
        <v>3</v>
      </c>
      <c r="G53" s="101"/>
      <c r="H53" s="100" t="s">
        <v>4</v>
      </c>
      <c r="I53" s="101"/>
      <c r="J53" s="105" t="s">
        <v>5</v>
      </c>
      <c r="K53" s="106"/>
      <c r="L53" s="100" t="s">
        <v>6</v>
      </c>
      <c r="M53" s="101"/>
      <c r="N53" s="100" t="s">
        <v>7</v>
      </c>
      <c r="O53" s="101"/>
      <c r="P53" s="100" t="s">
        <v>8</v>
      </c>
      <c r="Q53" s="101"/>
      <c r="R53" s="100" t="s">
        <v>9</v>
      </c>
      <c r="S53" s="101"/>
      <c r="T53" s="100" t="s">
        <v>10</v>
      </c>
      <c r="U53" s="101"/>
      <c r="V53" s="100" t="s">
        <v>11</v>
      </c>
      <c r="W53" s="101"/>
      <c r="X53" s="100" t="s">
        <v>12</v>
      </c>
      <c r="Y53" s="102"/>
    </row>
    <row r="54" spans="2:25" s="9" customFormat="1" ht="12.75">
      <c r="B54" s="8">
        <v>1</v>
      </c>
      <c r="C54" s="13" t="s">
        <v>28</v>
      </c>
      <c r="D54" s="6">
        <f>D9*0.45</f>
        <v>4.95</v>
      </c>
      <c r="E54" s="7">
        <v>8</v>
      </c>
      <c r="F54" s="6">
        <f>D9*0.65</f>
        <v>7.15</v>
      </c>
      <c r="G54" s="7">
        <v>6</v>
      </c>
      <c r="H54" s="6">
        <f>D9*0.7</f>
        <v>7.699999999999999</v>
      </c>
      <c r="I54" s="7">
        <v>6</v>
      </c>
      <c r="J54" s="6">
        <f>D9*0.7</f>
        <v>7.699999999999999</v>
      </c>
      <c r="K54" s="7">
        <v>6</v>
      </c>
      <c r="L54" s="6">
        <f>D9*0.7</f>
        <v>7.699999999999999</v>
      </c>
      <c r="M54" s="7">
        <v>6</v>
      </c>
      <c r="N54" s="84">
        <f>D9*0.7</f>
        <v>7.699999999999999</v>
      </c>
      <c r="O54" s="85">
        <v>6</v>
      </c>
      <c r="P54" s="84">
        <f>D9*0.7</f>
        <v>7.699999999999999</v>
      </c>
      <c r="Q54" s="85">
        <v>6</v>
      </c>
      <c r="R54" s="6"/>
      <c r="S54" s="7"/>
      <c r="T54" s="6"/>
      <c r="U54" s="7"/>
      <c r="V54" s="6"/>
      <c r="W54" s="7"/>
      <c r="X54" s="6"/>
      <c r="Y54" s="7"/>
    </row>
    <row r="55" spans="2:25" s="9" customFormat="1" ht="12.75">
      <c r="B55" s="8">
        <v>2</v>
      </c>
      <c r="C55" s="13" t="s">
        <v>17</v>
      </c>
      <c r="D55" s="6" t="e">
        <f>D11*0.45</f>
        <v>#VALUE!</v>
      </c>
      <c r="E55" s="7">
        <v>10</v>
      </c>
      <c r="F55" s="6" t="e">
        <f>D11*0.6</f>
        <v>#VALUE!</v>
      </c>
      <c r="G55" s="7">
        <v>4</v>
      </c>
      <c r="H55" s="6" t="e">
        <f>D11*0.65</f>
        <v>#VALUE!</v>
      </c>
      <c r="I55" s="7">
        <v>4</v>
      </c>
      <c r="J55" s="6" t="e">
        <f>D11*0.65</f>
        <v>#VALUE!</v>
      </c>
      <c r="K55" s="7">
        <v>4</v>
      </c>
      <c r="L55" s="6" t="e">
        <f>D11*0.7</f>
        <v>#VALUE!</v>
      </c>
      <c r="M55" s="7">
        <v>3</v>
      </c>
      <c r="N55" s="6" t="e">
        <f>D11*0.7</f>
        <v>#VALUE!</v>
      </c>
      <c r="O55" s="7">
        <v>3</v>
      </c>
      <c r="P55" s="84" t="e">
        <f>D11*0.7</f>
        <v>#VALUE!</v>
      </c>
      <c r="Q55" s="85">
        <v>3</v>
      </c>
      <c r="R55" s="6"/>
      <c r="S55" s="7"/>
      <c r="T55" s="6"/>
      <c r="U55" s="7"/>
      <c r="V55" s="6"/>
      <c r="W55" s="7"/>
      <c r="X55" s="6"/>
      <c r="Y55" s="7"/>
    </row>
    <row r="56" spans="2:25" s="9" customFormat="1" ht="12.75">
      <c r="B56" s="8">
        <v>3</v>
      </c>
      <c r="C56" s="29" t="s">
        <v>47</v>
      </c>
      <c r="D56" s="6"/>
      <c r="E56" s="52">
        <v>10</v>
      </c>
      <c r="F56" s="6"/>
      <c r="G56" s="7">
        <v>10</v>
      </c>
      <c r="H56" s="6"/>
      <c r="I56" s="7"/>
      <c r="J56" s="6"/>
      <c r="K56" s="7"/>
      <c r="L56" s="6"/>
      <c r="M56" s="7"/>
      <c r="N56" s="6"/>
      <c r="O56" s="7"/>
      <c r="P56" s="6"/>
      <c r="Q56" s="7"/>
      <c r="R56" s="6"/>
      <c r="S56" s="7"/>
      <c r="T56" s="6"/>
      <c r="U56" s="7"/>
      <c r="V56" s="6"/>
      <c r="W56" s="7"/>
      <c r="X56" s="6"/>
      <c r="Y56" s="7"/>
    </row>
    <row r="57" spans="2:25" s="9" customFormat="1" ht="12.75">
      <c r="B57" s="8">
        <v>4</v>
      </c>
      <c r="C57" s="29" t="s">
        <v>20</v>
      </c>
      <c r="D57" s="6"/>
      <c r="E57" s="52">
        <v>10</v>
      </c>
      <c r="F57" s="6"/>
      <c r="G57" s="7">
        <v>10</v>
      </c>
      <c r="H57" s="6"/>
      <c r="I57" s="7">
        <v>10</v>
      </c>
      <c r="J57" s="6"/>
      <c r="K57" s="7"/>
      <c r="L57" s="6"/>
      <c r="M57" s="7"/>
      <c r="N57" s="6"/>
      <c r="O57" s="7"/>
      <c r="P57" s="6"/>
      <c r="Q57" s="7"/>
      <c r="R57" s="6"/>
      <c r="S57" s="7"/>
      <c r="T57" s="6"/>
      <c r="U57" s="7"/>
      <c r="V57" s="6"/>
      <c r="W57" s="7"/>
      <c r="X57" s="6"/>
      <c r="Y57" s="7"/>
    </row>
    <row r="58" spans="2:25" s="9" customFormat="1" ht="12.75">
      <c r="B58" s="8">
        <v>5</v>
      </c>
      <c r="C58" s="29" t="s">
        <v>48</v>
      </c>
      <c r="D58" s="6"/>
      <c r="E58" s="7">
        <v>10</v>
      </c>
      <c r="F58" s="6"/>
      <c r="G58" s="7"/>
      <c r="H58" s="6"/>
      <c r="I58" s="7"/>
      <c r="J58" s="6"/>
      <c r="K58" s="7"/>
      <c r="L58" s="6"/>
      <c r="M58" s="7"/>
      <c r="N58" s="6"/>
      <c r="O58" s="7"/>
      <c r="P58" s="6"/>
      <c r="Q58" s="7"/>
      <c r="R58" s="6"/>
      <c r="S58" s="7"/>
      <c r="T58" s="6"/>
      <c r="U58" s="7"/>
      <c r="V58" s="6"/>
      <c r="W58" s="7"/>
      <c r="X58" s="6"/>
      <c r="Y58" s="7"/>
    </row>
    <row r="59" spans="2:25" s="9" customFormat="1" ht="12.75">
      <c r="B59" s="8">
        <v>6</v>
      </c>
      <c r="C59" s="29" t="s">
        <v>21</v>
      </c>
      <c r="D59" s="6"/>
      <c r="E59" s="52">
        <v>10</v>
      </c>
      <c r="F59" s="6"/>
      <c r="G59" s="7">
        <v>10</v>
      </c>
      <c r="H59" s="6"/>
      <c r="I59" s="7"/>
      <c r="J59" s="6"/>
      <c r="K59" s="7"/>
      <c r="L59" s="6"/>
      <c r="M59" s="7"/>
      <c r="N59" s="6"/>
      <c r="O59" s="7"/>
      <c r="P59" s="6"/>
      <c r="Q59" s="7"/>
      <c r="R59" s="6"/>
      <c r="S59" s="7"/>
      <c r="T59" s="6"/>
      <c r="U59" s="7"/>
      <c r="V59" s="6"/>
      <c r="W59" s="7"/>
      <c r="X59" s="6"/>
      <c r="Y59" s="7"/>
    </row>
    <row r="60" spans="2:25" s="9" customFormat="1" ht="12.75">
      <c r="B60" s="8">
        <v>7</v>
      </c>
      <c r="C60" s="13" t="s">
        <v>39</v>
      </c>
      <c r="D60" s="6"/>
      <c r="E60" s="7">
        <v>20</v>
      </c>
      <c r="F60" s="6"/>
      <c r="G60" s="7"/>
      <c r="H60" s="6"/>
      <c r="I60" s="7"/>
      <c r="J60" s="6"/>
      <c r="K60" s="7"/>
      <c r="L60" s="6"/>
      <c r="M60" s="7"/>
      <c r="N60" s="6"/>
      <c r="O60" s="7"/>
      <c r="P60" s="6"/>
      <c r="Q60" s="7"/>
      <c r="R60" s="6"/>
      <c r="S60" s="7"/>
      <c r="T60" s="6"/>
      <c r="U60" s="7"/>
      <c r="V60" s="6"/>
      <c r="W60" s="7"/>
      <c r="X60" s="6"/>
      <c r="Y60" s="7"/>
    </row>
    <row r="61" spans="2:25" s="9" customFormat="1" ht="12.75">
      <c r="B61" s="8"/>
      <c r="C61" s="13"/>
      <c r="D61" s="6"/>
      <c r="E61" s="7"/>
      <c r="F61" s="6"/>
      <c r="G61" s="7"/>
      <c r="H61" s="6"/>
      <c r="I61" s="7"/>
      <c r="J61" s="6"/>
      <c r="K61" s="7"/>
      <c r="L61" s="6"/>
      <c r="M61" s="7"/>
      <c r="N61" s="6"/>
      <c r="O61" s="7"/>
      <c r="P61" s="6"/>
      <c r="Q61" s="7"/>
      <c r="R61" s="6"/>
      <c r="S61" s="7"/>
      <c r="T61" s="6"/>
      <c r="U61" s="7"/>
      <c r="V61" s="6"/>
      <c r="W61" s="7"/>
      <c r="X61" s="6"/>
      <c r="Y61" s="7"/>
    </row>
    <row r="62" spans="2:25" s="9" customFormat="1" ht="12.75">
      <c r="B62" s="8"/>
      <c r="C62" s="13"/>
      <c r="D62" s="6"/>
      <c r="E62" s="7"/>
      <c r="F62" s="6"/>
      <c r="G62" s="7"/>
      <c r="H62" s="6"/>
      <c r="I62" s="7"/>
      <c r="J62" s="6"/>
      <c r="K62" s="7"/>
      <c r="L62" s="6"/>
      <c r="M62" s="7"/>
      <c r="N62" s="6"/>
      <c r="O62" s="7"/>
      <c r="P62" s="6"/>
      <c r="Q62" s="7"/>
      <c r="R62" s="6"/>
      <c r="S62" s="7"/>
      <c r="T62" s="6"/>
      <c r="U62" s="7"/>
      <c r="V62" s="6"/>
      <c r="W62" s="7"/>
      <c r="X62" s="6"/>
      <c r="Y62" s="7"/>
    </row>
    <row r="63" spans="2:25" s="9" customFormat="1" ht="12.75">
      <c r="B63" s="23"/>
      <c r="C63" s="24"/>
      <c r="D63" s="25"/>
      <c r="E63" s="26"/>
      <c r="F63" s="25"/>
      <c r="G63" s="26"/>
      <c r="H63" s="25"/>
      <c r="I63" s="26"/>
      <c r="J63" s="25"/>
      <c r="K63" s="26"/>
      <c r="L63" s="25"/>
      <c r="M63" s="26"/>
      <c r="N63" s="25"/>
      <c r="O63" s="26"/>
      <c r="P63" s="25"/>
      <c r="Q63" s="26"/>
      <c r="R63" s="25"/>
      <c r="S63" s="26"/>
      <c r="T63" s="25"/>
      <c r="U63" s="26"/>
      <c r="V63" s="25"/>
      <c r="W63" s="26"/>
      <c r="X63" s="25"/>
      <c r="Y63" s="26"/>
    </row>
    <row r="64" ht="15.75" thickBot="1">
      <c r="C64" s="4" t="s">
        <v>13</v>
      </c>
    </row>
    <row r="65" spans="2:25" s="18" customFormat="1" ht="12.75" thickBot="1">
      <c r="B65" s="16" t="s">
        <v>0</v>
      </c>
      <c r="C65" s="17" t="s">
        <v>1</v>
      </c>
      <c r="D65" s="100" t="s">
        <v>2</v>
      </c>
      <c r="E65" s="101"/>
      <c r="F65" s="100" t="s">
        <v>3</v>
      </c>
      <c r="G65" s="101"/>
      <c r="H65" s="100" t="s">
        <v>4</v>
      </c>
      <c r="I65" s="101"/>
      <c r="J65" s="105" t="s">
        <v>5</v>
      </c>
      <c r="K65" s="106"/>
      <c r="L65" s="100" t="s">
        <v>6</v>
      </c>
      <c r="M65" s="101"/>
      <c r="N65" s="100" t="s">
        <v>7</v>
      </c>
      <c r="O65" s="101"/>
      <c r="P65" s="100" t="s">
        <v>8</v>
      </c>
      <c r="Q65" s="101"/>
      <c r="R65" s="100" t="s">
        <v>9</v>
      </c>
      <c r="S65" s="101"/>
      <c r="T65" s="100" t="s">
        <v>10</v>
      </c>
      <c r="U65" s="101"/>
      <c r="V65" s="100" t="s">
        <v>11</v>
      </c>
      <c r="W65" s="101"/>
      <c r="X65" s="100" t="s">
        <v>12</v>
      </c>
      <c r="Y65" s="102"/>
    </row>
    <row r="66" spans="2:25" s="9" customFormat="1" ht="12.75">
      <c r="B66" s="8">
        <v>1</v>
      </c>
      <c r="C66" s="13" t="s">
        <v>27</v>
      </c>
      <c r="D66" s="6">
        <f>D7*0.45</f>
        <v>4.95</v>
      </c>
      <c r="E66" s="7">
        <v>10</v>
      </c>
      <c r="F66" s="6">
        <f>D7*0.65</f>
        <v>7.15</v>
      </c>
      <c r="G66" s="7">
        <v>4</v>
      </c>
      <c r="H66" s="6">
        <f>D7*0.65</f>
        <v>7.15</v>
      </c>
      <c r="I66" s="7">
        <v>4</v>
      </c>
      <c r="J66" s="6">
        <f>D7*0.7</f>
        <v>7.699999999999999</v>
      </c>
      <c r="K66" s="7">
        <v>3</v>
      </c>
      <c r="L66" s="6">
        <f>D7*0.7</f>
        <v>7.699999999999999</v>
      </c>
      <c r="M66" s="7">
        <v>3</v>
      </c>
      <c r="N66" s="6">
        <f>D7*0.7</f>
        <v>7.699999999999999</v>
      </c>
      <c r="O66" s="7">
        <v>3</v>
      </c>
      <c r="P66" s="6">
        <f>D7*0.7</f>
        <v>7.699999999999999</v>
      </c>
      <c r="Q66" s="7">
        <v>3</v>
      </c>
      <c r="R66" s="6">
        <f>D7*0.7</f>
        <v>7.699999999999999</v>
      </c>
      <c r="S66" s="7">
        <v>3</v>
      </c>
      <c r="T66" s="6"/>
      <c r="U66" s="7"/>
      <c r="V66" s="6"/>
      <c r="W66" s="7"/>
      <c r="X66" s="6"/>
      <c r="Y66" s="7"/>
    </row>
    <row r="67" spans="2:25" s="9" customFormat="1" ht="12.75">
      <c r="B67" s="8">
        <v>2</v>
      </c>
      <c r="C67" s="13" t="s">
        <v>30</v>
      </c>
      <c r="D67" s="6" t="e">
        <f>D12*0.45</f>
        <v>#VALUE!</v>
      </c>
      <c r="E67" s="7">
        <v>10</v>
      </c>
      <c r="F67" s="6" t="e">
        <f>D12*0.6</f>
        <v>#VALUE!</v>
      </c>
      <c r="G67" s="7">
        <v>5</v>
      </c>
      <c r="H67" s="6" t="e">
        <f>D12*0.65</f>
        <v>#VALUE!</v>
      </c>
      <c r="I67" s="7">
        <v>5</v>
      </c>
      <c r="J67" s="6" t="e">
        <f>D12*0.7</f>
        <v>#VALUE!</v>
      </c>
      <c r="K67" s="7">
        <v>5</v>
      </c>
      <c r="L67" s="6" t="e">
        <f>D12*0.7</f>
        <v>#VALUE!</v>
      </c>
      <c r="M67" s="7">
        <v>5</v>
      </c>
      <c r="N67" s="6"/>
      <c r="O67" s="7"/>
      <c r="P67" s="6"/>
      <c r="Q67" s="7"/>
      <c r="R67" s="6"/>
      <c r="S67" s="7"/>
      <c r="T67" s="6"/>
      <c r="U67" s="7"/>
      <c r="V67" s="6"/>
      <c r="W67" s="7"/>
      <c r="X67" s="6"/>
      <c r="Y67" s="7"/>
    </row>
    <row r="68" spans="2:25" s="9" customFormat="1" ht="12.75">
      <c r="B68" s="8">
        <v>3</v>
      </c>
      <c r="C68" s="29" t="s">
        <v>26</v>
      </c>
      <c r="D68" s="6"/>
      <c r="E68" s="52">
        <v>10</v>
      </c>
      <c r="F68" s="6"/>
      <c r="G68" s="7">
        <v>10</v>
      </c>
      <c r="H68" s="6"/>
      <c r="I68" s="7">
        <v>10</v>
      </c>
      <c r="J68" s="6"/>
      <c r="K68" s="7"/>
      <c r="L68" s="6"/>
      <c r="M68" s="7"/>
      <c r="N68" s="6"/>
      <c r="O68" s="7"/>
      <c r="P68" s="6"/>
      <c r="Q68" s="7"/>
      <c r="R68" s="6"/>
      <c r="S68" s="7"/>
      <c r="T68" s="6"/>
      <c r="U68" s="7"/>
      <c r="V68" s="6"/>
      <c r="W68" s="7"/>
      <c r="X68" s="6"/>
      <c r="Y68" s="7"/>
    </row>
    <row r="69" spans="2:25" s="9" customFormat="1" ht="12.75">
      <c r="B69" s="8">
        <v>4</v>
      </c>
      <c r="C69" s="28" t="s">
        <v>23</v>
      </c>
      <c r="D69" s="6"/>
      <c r="E69" s="52">
        <v>10</v>
      </c>
      <c r="F69" s="6"/>
      <c r="G69" s="7">
        <v>10</v>
      </c>
      <c r="H69" s="6"/>
      <c r="I69" s="7"/>
      <c r="J69" s="6"/>
      <c r="K69" s="7"/>
      <c r="L69" s="6"/>
      <c r="M69" s="7"/>
      <c r="N69" s="6"/>
      <c r="O69" s="7"/>
      <c r="P69" s="6"/>
      <c r="Q69" s="7"/>
      <c r="R69" s="6"/>
      <c r="S69" s="7"/>
      <c r="T69" s="6"/>
      <c r="U69" s="7"/>
      <c r="V69" s="6"/>
      <c r="W69" s="7"/>
      <c r="X69" s="6"/>
      <c r="Y69" s="7"/>
    </row>
    <row r="70" spans="2:25" s="9" customFormat="1" ht="12.75">
      <c r="B70" s="8">
        <v>5</v>
      </c>
      <c r="C70" s="13" t="s">
        <v>22</v>
      </c>
      <c r="D70" s="40" t="s">
        <v>43</v>
      </c>
      <c r="E70" s="52">
        <v>30</v>
      </c>
      <c r="F70" s="6"/>
      <c r="G70" s="7">
        <v>15</v>
      </c>
      <c r="H70" s="6"/>
      <c r="I70" s="7">
        <v>15</v>
      </c>
      <c r="J70" s="6"/>
      <c r="K70" s="7"/>
      <c r="L70" s="6"/>
      <c r="M70" s="7"/>
      <c r="N70" s="6"/>
      <c r="O70" s="7"/>
      <c r="P70" s="6"/>
      <c r="Q70" s="7"/>
      <c r="R70" s="6"/>
      <c r="S70" s="7"/>
      <c r="T70" s="6"/>
      <c r="U70" s="7"/>
      <c r="V70" s="6"/>
      <c r="W70" s="7"/>
      <c r="X70" s="6"/>
      <c r="Y70" s="7"/>
    </row>
    <row r="71" spans="2:25" s="9" customFormat="1" ht="12.75">
      <c r="B71" s="8">
        <v>6</v>
      </c>
      <c r="C71" s="13" t="s">
        <v>38</v>
      </c>
      <c r="D71" s="6"/>
      <c r="E71" s="7">
        <v>8</v>
      </c>
      <c r="F71" s="6"/>
      <c r="G71" s="7"/>
      <c r="H71" s="6"/>
      <c r="I71" s="7"/>
      <c r="J71" s="6"/>
      <c r="K71" s="7"/>
      <c r="L71" s="6"/>
      <c r="M71" s="7"/>
      <c r="N71" s="6"/>
      <c r="O71" s="7"/>
      <c r="P71" s="6"/>
      <c r="Q71" s="7"/>
      <c r="R71" s="6"/>
      <c r="S71" s="7"/>
      <c r="T71" s="6"/>
      <c r="U71" s="7"/>
      <c r="V71" s="6"/>
      <c r="W71" s="7"/>
      <c r="X71" s="6"/>
      <c r="Y71" s="7"/>
    </row>
    <row r="72" spans="2:25" s="9" customFormat="1" ht="12.75">
      <c r="B72" s="8">
        <v>7</v>
      </c>
      <c r="C72" s="28" t="s">
        <v>81</v>
      </c>
      <c r="D72" s="6"/>
      <c r="E72" s="52">
        <v>5</v>
      </c>
      <c r="F72" s="6"/>
      <c r="G72" s="7">
        <v>5</v>
      </c>
      <c r="H72" s="6"/>
      <c r="I72" s="7">
        <v>5</v>
      </c>
      <c r="J72" s="6"/>
      <c r="K72" s="7"/>
      <c r="L72" s="6"/>
      <c r="M72" s="7"/>
      <c r="N72" s="6"/>
      <c r="O72" s="7"/>
      <c r="P72" s="6"/>
      <c r="Q72" s="7"/>
      <c r="R72" s="6"/>
      <c r="S72" s="7"/>
      <c r="T72" s="6"/>
      <c r="U72" s="7"/>
      <c r="V72" s="6"/>
      <c r="W72" s="7"/>
      <c r="X72" s="6"/>
      <c r="Y72" s="7"/>
    </row>
    <row r="73" spans="2:25" s="9" customFormat="1" ht="12.75">
      <c r="B73" s="8"/>
      <c r="C73" s="13"/>
      <c r="D73" s="6"/>
      <c r="E73" s="7"/>
      <c r="F73" s="6"/>
      <c r="G73" s="7"/>
      <c r="H73" s="6"/>
      <c r="I73" s="7"/>
      <c r="J73" s="6"/>
      <c r="K73" s="7"/>
      <c r="L73" s="6"/>
      <c r="M73" s="7"/>
      <c r="N73" s="6"/>
      <c r="O73" s="7"/>
      <c r="P73" s="6"/>
      <c r="Q73" s="7"/>
      <c r="R73" s="6"/>
      <c r="S73" s="7"/>
      <c r="T73" s="6"/>
      <c r="U73" s="7"/>
      <c r="V73" s="6"/>
      <c r="W73" s="7"/>
      <c r="X73" s="6"/>
      <c r="Y73" s="7"/>
    </row>
    <row r="74" spans="2:25" s="9" customFormat="1" ht="12.75">
      <c r="B74" s="23"/>
      <c r="C74" s="24"/>
      <c r="D74" s="25"/>
      <c r="E74" s="26"/>
      <c r="F74" s="25"/>
      <c r="G74" s="26"/>
      <c r="H74" s="25"/>
      <c r="I74" s="26"/>
      <c r="J74" s="25"/>
      <c r="K74" s="26"/>
      <c r="L74" s="25"/>
      <c r="M74" s="26"/>
      <c r="N74" s="25"/>
      <c r="O74" s="26"/>
      <c r="P74" s="25"/>
      <c r="Q74" s="26"/>
      <c r="R74" s="25"/>
      <c r="S74" s="26"/>
      <c r="T74" s="25"/>
      <c r="U74" s="26"/>
      <c r="V74" s="25"/>
      <c r="W74" s="26"/>
      <c r="X74" s="25"/>
      <c r="Y74" s="26"/>
    </row>
    <row r="75" spans="2:25" s="9" customFormat="1" ht="12.75">
      <c r="B75" s="23"/>
      <c r="C75" s="24"/>
      <c r="D75" s="25"/>
      <c r="E75" s="26"/>
      <c r="F75" s="25"/>
      <c r="G75" s="26"/>
      <c r="H75" s="25"/>
      <c r="I75" s="26"/>
      <c r="J75" s="25"/>
      <c r="K75" s="26"/>
      <c r="L75" s="25"/>
      <c r="M75" s="26"/>
      <c r="N75" s="25"/>
      <c r="O75" s="26"/>
      <c r="P75" s="25"/>
      <c r="Q75" s="26"/>
      <c r="R75" s="25"/>
      <c r="S75" s="26"/>
      <c r="T75" s="25"/>
      <c r="U75" s="26"/>
      <c r="V75" s="25"/>
      <c r="W75" s="26"/>
      <c r="X75" s="25"/>
      <c r="Y75" s="26"/>
    </row>
    <row r="77" ht="18">
      <c r="C77" s="3" t="s">
        <v>52</v>
      </c>
    </row>
    <row r="78" spans="2:26" ht="12.75">
      <c r="B78" s="10"/>
      <c r="C78" s="11"/>
      <c r="D78" s="10"/>
      <c r="E78" s="12"/>
      <c r="F78" s="10"/>
      <c r="G78" s="12"/>
      <c r="H78" s="10"/>
      <c r="I78" s="12"/>
      <c r="J78" s="10"/>
      <c r="K78" s="12"/>
      <c r="L78" s="10"/>
      <c r="M78" s="12"/>
      <c r="N78" s="10"/>
      <c r="O78" s="12"/>
      <c r="P78" s="10"/>
      <c r="Q78" s="12"/>
      <c r="R78" s="10"/>
      <c r="S78" s="12"/>
      <c r="T78" s="10"/>
      <c r="U78" s="12"/>
      <c r="V78" s="10"/>
      <c r="W78" s="12"/>
      <c r="X78" s="10"/>
      <c r="Y78" s="12"/>
      <c r="Z78" s="11"/>
    </row>
    <row r="81" ht="15.75" thickBot="1">
      <c r="C81" s="4" t="s">
        <v>41</v>
      </c>
    </row>
    <row r="82" spans="2:25" s="18" customFormat="1" ht="12.75" thickBot="1">
      <c r="B82" s="16" t="s">
        <v>0</v>
      </c>
      <c r="C82" s="17" t="s">
        <v>1</v>
      </c>
      <c r="D82" s="100" t="s">
        <v>2</v>
      </c>
      <c r="E82" s="101"/>
      <c r="F82" s="100" t="s">
        <v>3</v>
      </c>
      <c r="G82" s="101"/>
      <c r="H82" s="100" t="s">
        <v>4</v>
      </c>
      <c r="I82" s="101"/>
      <c r="J82" s="105" t="s">
        <v>5</v>
      </c>
      <c r="K82" s="106"/>
      <c r="L82" s="100" t="s">
        <v>6</v>
      </c>
      <c r="M82" s="101"/>
      <c r="N82" s="100" t="s">
        <v>7</v>
      </c>
      <c r="O82" s="101"/>
      <c r="P82" s="100" t="s">
        <v>8</v>
      </c>
      <c r="Q82" s="101"/>
      <c r="R82" s="100" t="s">
        <v>9</v>
      </c>
      <c r="S82" s="101"/>
      <c r="T82" s="100" t="s">
        <v>10</v>
      </c>
      <c r="U82" s="101"/>
      <c r="V82" s="100" t="s">
        <v>11</v>
      </c>
      <c r="W82" s="101"/>
      <c r="X82" s="100" t="s">
        <v>12</v>
      </c>
      <c r="Y82" s="102"/>
    </row>
    <row r="83" spans="2:25" s="9" customFormat="1" ht="12.75">
      <c r="B83" s="8">
        <v>1</v>
      </c>
      <c r="C83" s="13" t="s">
        <v>27</v>
      </c>
      <c r="D83" s="6">
        <f>D7*0.45</f>
        <v>4.95</v>
      </c>
      <c r="E83" s="7">
        <v>10</v>
      </c>
      <c r="F83" s="6">
        <f>D7*0.65</f>
        <v>7.15</v>
      </c>
      <c r="G83" s="7">
        <v>3</v>
      </c>
      <c r="H83" s="6">
        <f>D7*0.65</f>
        <v>7.15</v>
      </c>
      <c r="I83" s="7">
        <v>3</v>
      </c>
      <c r="J83" s="6">
        <f>D7*0.7</f>
        <v>7.699999999999999</v>
      </c>
      <c r="K83" s="7">
        <v>3</v>
      </c>
      <c r="L83" s="6">
        <f>D7*0.7</f>
        <v>7.699999999999999</v>
      </c>
      <c r="M83" s="7">
        <v>3</v>
      </c>
      <c r="N83" s="6">
        <f>D7*0.75</f>
        <v>8.25</v>
      </c>
      <c r="O83" s="7">
        <v>3</v>
      </c>
      <c r="P83" s="6">
        <f>D7*0.75</f>
        <v>8.25</v>
      </c>
      <c r="Q83" s="7">
        <v>3</v>
      </c>
      <c r="R83" s="6"/>
      <c r="S83" s="7"/>
      <c r="T83" s="6"/>
      <c r="U83" s="7"/>
      <c r="V83" s="6"/>
      <c r="W83" s="7"/>
      <c r="X83" s="6"/>
      <c r="Y83" s="7"/>
    </row>
    <row r="84" spans="2:25" s="9" customFormat="1" ht="12.75">
      <c r="B84" s="8">
        <v>2</v>
      </c>
      <c r="C84" s="13" t="s">
        <v>18</v>
      </c>
      <c r="D84" s="6">
        <f>D8*0.45</f>
        <v>4.95</v>
      </c>
      <c r="E84" s="7">
        <v>10</v>
      </c>
      <c r="F84" s="6">
        <f>D8*0.6</f>
        <v>6.6</v>
      </c>
      <c r="G84" s="7">
        <v>5</v>
      </c>
      <c r="H84" s="6">
        <f>D8*0.65</f>
        <v>7.15</v>
      </c>
      <c r="I84" s="7">
        <v>5</v>
      </c>
      <c r="J84" s="6">
        <f>D8*0.7</f>
        <v>7.699999999999999</v>
      </c>
      <c r="K84" s="7">
        <v>5</v>
      </c>
      <c r="L84" s="6">
        <f>D8*0.75</f>
        <v>8.25</v>
      </c>
      <c r="M84" s="7">
        <v>4</v>
      </c>
      <c r="N84" s="6">
        <f>D8*0.75</f>
        <v>8.25</v>
      </c>
      <c r="O84" s="7">
        <v>4</v>
      </c>
      <c r="P84" s="6">
        <f>D8*0.8</f>
        <v>8.8</v>
      </c>
      <c r="Q84" s="7">
        <v>3</v>
      </c>
      <c r="R84" s="6">
        <f>D8*0.8</f>
        <v>8.8</v>
      </c>
      <c r="S84" s="7">
        <v>3</v>
      </c>
      <c r="T84" s="6"/>
      <c r="U84" s="7"/>
      <c r="V84" s="6"/>
      <c r="W84" s="7"/>
      <c r="X84" s="6"/>
      <c r="Y84" s="7"/>
    </row>
    <row r="85" spans="2:25" s="9" customFormat="1" ht="12.75">
      <c r="B85" s="8">
        <v>3</v>
      </c>
      <c r="C85" s="13" t="s">
        <v>22</v>
      </c>
      <c r="D85" s="40" t="s">
        <v>43</v>
      </c>
      <c r="E85" s="52">
        <v>30</v>
      </c>
      <c r="F85" s="6"/>
      <c r="G85" s="7">
        <v>15</v>
      </c>
      <c r="H85" s="6"/>
      <c r="I85" s="7">
        <v>15</v>
      </c>
      <c r="J85" s="6"/>
      <c r="K85" s="7">
        <v>15</v>
      </c>
      <c r="L85" s="6"/>
      <c r="M85" s="7"/>
      <c r="N85" s="6"/>
      <c r="O85" s="7"/>
      <c r="P85" s="6"/>
      <c r="Q85" s="7"/>
      <c r="R85" s="6"/>
      <c r="S85" s="7"/>
      <c r="T85" s="6"/>
      <c r="U85" s="7"/>
      <c r="V85" s="6"/>
      <c r="W85" s="7"/>
      <c r="X85" s="6"/>
      <c r="Y85" s="7"/>
    </row>
    <row r="86" spans="2:25" s="9" customFormat="1" ht="12.75">
      <c r="B86" s="8">
        <v>4</v>
      </c>
      <c r="C86" s="28" t="s">
        <v>44</v>
      </c>
      <c r="D86" s="6"/>
      <c r="E86" s="52">
        <v>5</v>
      </c>
      <c r="F86" s="6"/>
      <c r="G86" s="53" t="s">
        <v>45</v>
      </c>
      <c r="H86" s="6"/>
      <c r="I86" s="53" t="s">
        <v>45</v>
      </c>
      <c r="J86" s="6"/>
      <c r="K86" s="7"/>
      <c r="L86" s="6"/>
      <c r="M86" s="7"/>
      <c r="N86" s="6"/>
      <c r="O86" s="7"/>
      <c r="P86" s="6"/>
      <c r="Q86" s="7"/>
      <c r="R86" s="6"/>
      <c r="S86" s="7"/>
      <c r="T86" s="6"/>
      <c r="U86" s="7"/>
      <c r="V86" s="6"/>
      <c r="W86" s="7"/>
      <c r="X86" s="6"/>
      <c r="Y86" s="7"/>
    </row>
    <row r="87" spans="2:25" s="9" customFormat="1" ht="12.75">
      <c r="B87" s="8">
        <v>5</v>
      </c>
      <c r="C87" s="13" t="s">
        <v>37</v>
      </c>
      <c r="D87" s="6"/>
      <c r="E87" s="7">
        <v>20</v>
      </c>
      <c r="F87" s="6"/>
      <c r="G87" s="7"/>
      <c r="H87" s="6"/>
      <c r="I87" s="7"/>
      <c r="J87" s="6"/>
      <c r="K87" s="7"/>
      <c r="L87" s="6"/>
      <c r="M87" s="7"/>
      <c r="N87" s="6"/>
      <c r="O87" s="7"/>
      <c r="P87" s="6"/>
      <c r="Q87" s="7"/>
      <c r="R87" s="6"/>
      <c r="S87" s="7"/>
      <c r="T87" s="6"/>
      <c r="U87" s="7"/>
      <c r="V87" s="6"/>
      <c r="W87" s="7"/>
      <c r="X87" s="6"/>
      <c r="Y87" s="7"/>
    </row>
    <row r="88" spans="2:25" s="9" customFormat="1" ht="12.75">
      <c r="B88" s="8"/>
      <c r="C88" s="13"/>
      <c r="D88" s="6"/>
      <c r="E88" s="7"/>
      <c r="F88" s="6"/>
      <c r="G88" s="7"/>
      <c r="H88" s="6"/>
      <c r="I88" s="7"/>
      <c r="J88" s="6"/>
      <c r="K88" s="7"/>
      <c r="L88" s="6"/>
      <c r="M88" s="7"/>
      <c r="N88" s="6"/>
      <c r="O88" s="7"/>
      <c r="P88" s="6"/>
      <c r="Q88" s="7"/>
      <c r="R88" s="6"/>
      <c r="S88" s="7"/>
      <c r="T88" s="6"/>
      <c r="U88" s="7"/>
      <c r="V88" s="6"/>
      <c r="W88" s="7"/>
      <c r="X88" s="6"/>
      <c r="Y88" s="7"/>
    </row>
    <row r="89" spans="2:25" s="9" customFormat="1" ht="12.75">
      <c r="B89" s="23"/>
      <c r="C89" s="24"/>
      <c r="D89" s="25"/>
      <c r="E89" s="26"/>
      <c r="F89" s="25"/>
      <c r="G89" s="26"/>
      <c r="H89" s="25"/>
      <c r="I89" s="26"/>
      <c r="J89" s="25"/>
      <c r="K89" s="26"/>
      <c r="L89" s="25"/>
      <c r="M89" s="26"/>
      <c r="N89" s="25"/>
      <c r="O89" s="26"/>
      <c r="P89" s="25"/>
      <c r="Q89" s="26"/>
      <c r="R89" s="25"/>
      <c r="S89" s="26"/>
      <c r="T89" s="25"/>
      <c r="U89" s="26"/>
      <c r="V89" s="25"/>
      <c r="W89" s="26"/>
      <c r="X89" s="25"/>
      <c r="Y89" s="26"/>
    </row>
    <row r="90" ht="15.75" thickBot="1">
      <c r="C90" s="4" t="s">
        <v>13</v>
      </c>
    </row>
    <row r="91" spans="2:25" s="18" customFormat="1" ht="12.75" thickBot="1">
      <c r="B91" s="16" t="s">
        <v>0</v>
      </c>
      <c r="C91" s="17" t="s">
        <v>1</v>
      </c>
      <c r="D91" s="100" t="s">
        <v>2</v>
      </c>
      <c r="E91" s="101"/>
      <c r="F91" s="100" t="s">
        <v>3</v>
      </c>
      <c r="G91" s="101"/>
      <c r="H91" s="100" t="s">
        <v>4</v>
      </c>
      <c r="I91" s="101"/>
      <c r="J91" s="105" t="s">
        <v>5</v>
      </c>
      <c r="K91" s="106"/>
      <c r="L91" s="100" t="s">
        <v>6</v>
      </c>
      <c r="M91" s="101"/>
      <c r="N91" s="100" t="s">
        <v>7</v>
      </c>
      <c r="O91" s="101"/>
      <c r="P91" s="100" t="s">
        <v>8</v>
      </c>
      <c r="Q91" s="101"/>
      <c r="R91" s="100" t="s">
        <v>9</v>
      </c>
      <c r="S91" s="101"/>
      <c r="T91" s="100" t="s">
        <v>10</v>
      </c>
      <c r="U91" s="101"/>
      <c r="V91" s="100" t="s">
        <v>11</v>
      </c>
      <c r="W91" s="101"/>
      <c r="X91" s="100" t="s">
        <v>12</v>
      </c>
      <c r="Y91" s="102"/>
    </row>
    <row r="92" spans="2:25" s="9" customFormat="1" ht="12.75">
      <c r="B92" s="8">
        <v>1</v>
      </c>
      <c r="C92" s="13" t="s">
        <v>28</v>
      </c>
      <c r="D92" s="6">
        <f>D9*0.45</f>
        <v>4.95</v>
      </c>
      <c r="E92" s="7">
        <v>8</v>
      </c>
      <c r="F92" s="6">
        <f>D9*0.6</f>
        <v>6.6</v>
      </c>
      <c r="G92" s="7">
        <v>6</v>
      </c>
      <c r="H92" s="6">
        <f>D9*0.65</f>
        <v>7.15</v>
      </c>
      <c r="I92" s="7">
        <v>6</v>
      </c>
      <c r="J92" s="6">
        <f>D9*0.7</f>
        <v>7.699999999999999</v>
      </c>
      <c r="K92" s="7">
        <v>6</v>
      </c>
      <c r="L92" s="6">
        <f>D9*0.75</f>
        <v>8.25</v>
      </c>
      <c r="M92" s="7">
        <v>6</v>
      </c>
      <c r="N92" s="6">
        <f>D9*0.75</f>
        <v>8.25</v>
      </c>
      <c r="O92" s="7">
        <v>6</v>
      </c>
      <c r="P92" s="6">
        <f>D9*0.75</f>
        <v>8.25</v>
      </c>
      <c r="Q92" s="7">
        <v>6</v>
      </c>
      <c r="R92" s="6"/>
      <c r="S92" s="7"/>
      <c r="T92" s="6"/>
      <c r="U92" s="7"/>
      <c r="V92" s="6"/>
      <c r="W92" s="7"/>
      <c r="X92" s="6"/>
      <c r="Y92" s="7"/>
    </row>
    <row r="93" spans="2:25" s="9" customFormat="1" ht="12.75">
      <c r="B93" s="8">
        <v>2</v>
      </c>
      <c r="C93" s="13" t="s">
        <v>17</v>
      </c>
      <c r="D93" s="6" t="e">
        <f>D11*0.45</f>
        <v>#VALUE!</v>
      </c>
      <c r="E93" s="7">
        <v>10</v>
      </c>
      <c r="F93" s="6" t="e">
        <f>D11*0.65</f>
        <v>#VALUE!</v>
      </c>
      <c r="G93" s="7">
        <v>4</v>
      </c>
      <c r="H93" s="6" t="e">
        <f>D11*0.7</f>
        <v>#VALUE!</v>
      </c>
      <c r="I93" s="7">
        <v>4</v>
      </c>
      <c r="J93" s="6" t="e">
        <f>D11*0.7</f>
        <v>#VALUE!</v>
      </c>
      <c r="K93" s="7">
        <v>4</v>
      </c>
      <c r="L93" s="6" t="e">
        <f>D11*0.75</f>
        <v>#VALUE!</v>
      </c>
      <c r="M93" s="7">
        <v>3</v>
      </c>
      <c r="N93" s="6" t="e">
        <f>D11*0.75</f>
        <v>#VALUE!</v>
      </c>
      <c r="O93" s="7">
        <v>3</v>
      </c>
      <c r="P93" s="6" t="e">
        <f>D11*0.75</f>
        <v>#VALUE!</v>
      </c>
      <c r="Q93" s="7">
        <v>3</v>
      </c>
      <c r="R93" s="6"/>
      <c r="S93" s="7"/>
      <c r="T93" s="6"/>
      <c r="U93" s="7"/>
      <c r="V93" s="6"/>
      <c r="W93" s="7"/>
      <c r="X93" s="6"/>
      <c r="Y93" s="7"/>
    </row>
    <row r="94" spans="2:25" s="9" customFormat="1" ht="12.75">
      <c r="B94" s="8">
        <v>3</v>
      </c>
      <c r="C94" s="29" t="s">
        <v>47</v>
      </c>
      <c r="D94" s="6"/>
      <c r="E94" s="52">
        <v>10</v>
      </c>
      <c r="F94" s="6"/>
      <c r="G94" s="7">
        <v>10</v>
      </c>
      <c r="H94" s="6"/>
      <c r="I94" s="7">
        <v>10</v>
      </c>
      <c r="J94" s="6"/>
      <c r="K94" s="7"/>
      <c r="L94" s="6"/>
      <c r="M94" s="7"/>
      <c r="N94" s="6"/>
      <c r="O94" s="7"/>
      <c r="P94" s="6"/>
      <c r="Q94" s="7"/>
      <c r="R94" s="6"/>
      <c r="S94" s="7"/>
      <c r="T94" s="6"/>
      <c r="U94" s="7"/>
      <c r="V94" s="6"/>
      <c r="W94" s="7"/>
      <c r="X94" s="6"/>
      <c r="Y94" s="7"/>
    </row>
    <row r="95" spans="2:25" s="9" customFormat="1" ht="12.75">
      <c r="B95" s="8">
        <v>4</v>
      </c>
      <c r="C95" s="29" t="s">
        <v>20</v>
      </c>
      <c r="D95" s="6"/>
      <c r="E95" s="52">
        <v>10</v>
      </c>
      <c r="F95" s="6"/>
      <c r="G95" s="7">
        <v>10</v>
      </c>
      <c r="H95" s="6"/>
      <c r="I95" s="7">
        <v>10</v>
      </c>
      <c r="J95" s="6"/>
      <c r="K95" s="7"/>
      <c r="L95" s="6"/>
      <c r="M95" s="7"/>
      <c r="N95" s="6"/>
      <c r="O95" s="7"/>
      <c r="P95" s="6"/>
      <c r="Q95" s="7"/>
      <c r="R95" s="6"/>
      <c r="S95" s="7"/>
      <c r="T95" s="6"/>
      <c r="U95" s="7"/>
      <c r="V95" s="6"/>
      <c r="W95" s="7"/>
      <c r="X95" s="6"/>
      <c r="Y95" s="7"/>
    </row>
    <row r="96" spans="2:25" s="9" customFormat="1" ht="12.75">
      <c r="B96" s="8">
        <v>5</v>
      </c>
      <c r="C96" s="29" t="s">
        <v>48</v>
      </c>
      <c r="D96" s="6"/>
      <c r="E96" s="52">
        <v>10</v>
      </c>
      <c r="F96" s="6"/>
      <c r="G96" s="7">
        <v>10</v>
      </c>
      <c r="H96" s="6"/>
      <c r="I96" s="7"/>
      <c r="J96" s="6"/>
      <c r="K96" s="7"/>
      <c r="L96" s="6"/>
      <c r="M96" s="7"/>
      <c r="N96" s="6"/>
      <c r="O96" s="7"/>
      <c r="P96" s="6"/>
      <c r="Q96" s="7"/>
      <c r="R96" s="6"/>
      <c r="S96" s="7"/>
      <c r="T96" s="6"/>
      <c r="U96" s="7"/>
      <c r="V96" s="6"/>
      <c r="W96" s="7"/>
      <c r="X96" s="6"/>
      <c r="Y96" s="7"/>
    </row>
    <row r="97" spans="2:25" s="9" customFormat="1" ht="12.75">
      <c r="B97" s="8">
        <v>6</v>
      </c>
      <c r="C97" s="29" t="s">
        <v>21</v>
      </c>
      <c r="D97" s="6"/>
      <c r="E97" s="52">
        <v>10</v>
      </c>
      <c r="F97" s="6"/>
      <c r="G97" s="7">
        <v>10</v>
      </c>
      <c r="H97" s="6"/>
      <c r="I97" s="7">
        <v>10</v>
      </c>
      <c r="J97" s="6"/>
      <c r="K97" s="7"/>
      <c r="L97" s="6"/>
      <c r="M97" s="7"/>
      <c r="N97" s="6"/>
      <c r="O97" s="7"/>
      <c r="P97" s="6"/>
      <c r="Q97" s="7"/>
      <c r="R97" s="6"/>
      <c r="S97" s="7"/>
      <c r="T97" s="6"/>
      <c r="U97" s="7"/>
      <c r="V97" s="6"/>
      <c r="W97" s="7"/>
      <c r="X97" s="6"/>
      <c r="Y97" s="7"/>
    </row>
    <row r="98" spans="2:25" s="9" customFormat="1" ht="12.75">
      <c r="B98" s="8">
        <v>7</v>
      </c>
      <c r="C98" s="29" t="s">
        <v>24</v>
      </c>
      <c r="D98" s="6"/>
      <c r="E98" s="52">
        <v>10</v>
      </c>
      <c r="F98" s="6"/>
      <c r="G98" s="7">
        <v>10</v>
      </c>
      <c r="H98" s="6"/>
      <c r="I98" s="7"/>
      <c r="J98" s="6"/>
      <c r="K98" s="7"/>
      <c r="L98" s="6"/>
      <c r="M98" s="7"/>
      <c r="N98" s="6"/>
      <c r="O98" s="7"/>
      <c r="P98" s="6"/>
      <c r="Q98" s="7"/>
      <c r="R98" s="6"/>
      <c r="S98" s="7"/>
      <c r="T98" s="6"/>
      <c r="U98" s="7"/>
      <c r="V98" s="6"/>
      <c r="W98" s="7"/>
      <c r="X98" s="6"/>
      <c r="Y98" s="7"/>
    </row>
    <row r="99" spans="2:25" s="9" customFormat="1" ht="12.75">
      <c r="B99" s="8">
        <v>8</v>
      </c>
      <c r="C99" s="13" t="s">
        <v>39</v>
      </c>
      <c r="D99" s="6"/>
      <c r="E99" s="7">
        <v>20</v>
      </c>
      <c r="F99" s="6"/>
      <c r="G99" s="7"/>
      <c r="H99" s="6"/>
      <c r="I99" s="7"/>
      <c r="J99" s="6"/>
      <c r="K99" s="7"/>
      <c r="L99" s="6"/>
      <c r="M99" s="7"/>
      <c r="N99" s="6"/>
      <c r="O99" s="7"/>
      <c r="P99" s="6"/>
      <c r="Q99" s="7"/>
      <c r="R99" s="6"/>
      <c r="S99" s="7"/>
      <c r="T99" s="6"/>
      <c r="U99" s="7"/>
      <c r="V99" s="6"/>
      <c r="W99" s="7"/>
      <c r="X99" s="6"/>
      <c r="Y99" s="7"/>
    </row>
    <row r="100" spans="2:25" s="9" customFormat="1" ht="12.75">
      <c r="B100" s="8"/>
      <c r="C100" s="13"/>
      <c r="D100" s="6"/>
      <c r="E100" s="7"/>
      <c r="F100" s="6"/>
      <c r="G100" s="7"/>
      <c r="H100" s="6"/>
      <c r="I100" s="7"/>
      <c r="J100" s="6"/>
      <c r="K100" s="7"/>
      <c r="L100" s="6"/>
      <c r="M100" s="7"/>
      <c r="N100" s="6"/>
      <c r="O100" s="7"/>
      <c r="P100" s="6"/>
      <c r="Q100" s="7"/>
      <c r="R100" s="6"/>
      <c r="S100" s="7"/>
      <c r="T100" s="6"/>
      <c r="U100" s="7"/>
      <c r="V100" s="6"/>
      <c r="W100" s="7"/>
      <c r="X100" s="6"/>
      <c r="Y100" s="7"/>
    </row>
    <row r="101" spans="2:25" s="9" customFormat="1" ht="12.75">
      <c r="B101" s="23"/>
      <c r="C101" s="24"/>
      <c r="D101" s="25"/>
      <c r="E101" s="26"/>
      <c r="F101" s="25"/>
      <c r="G101" s="26"/>
      <c r="H101" s="25"/>
      <c r="I101" s="26"/>
      <c r="J101" s="25"/>
      <c r="K101" s="26"/>
      <c r="L101" s="25"/>
      <c r="M101" s="26"/>
      <c r="N101" s="25"/>
      <c r="O101" s="26"/>
      <c r="P101" s="25"/>
      <c r="Q101" s="26"/>
      <c r="R101" s="25"/>
      <c r="S101" s="26"/>
      <c r="T101" s="25"/>
      <c r="U101" s="26"/>
      <c r="V101" s="25"/>
      <c r="W101" s="26"/>
      <c r="X101" s="25"/>
      <c r="Y101" s="26"/>
    </row>
    <row r="102" ht="15.75" thickBot="1">
      <c r="C102" s="4" t="s">
        <v>41</v>
      </c>
    </row>
    <row r="103" spans="2:25" s="18" customFormat="1" ht="12.75" thickBot="1">
      <c r="B103" s="16" t="s">
        <v>0</v>
      </c>
      <c r="C103" s="17" t="s">
        <v>1</v>
      </c>
      <c r="D103" s="100" t="s">
        <v>2</v>
      </c>
      <c r="E103" s="101"/>
      <c r="F103" s="100" t="s">
        <v>3</v>
      </c>
      <c r="G103" s="101"/>
      <c r="H103" s="100" t="s">
        <v>4</v>
      </c>
      <c r="I103" s="101"/>
      <c r="J103" s="105" t="s">
        <v>5</v>
      </c>
      <c r="K103" s="106"/>
      <c r="L103" s="100" t="s">
        <v>6</v>
      </c>
      <c r="M103" s="101"/>
      <c r="N103" s="100" t="s">
        <v>7</v>
      </c>
      <c r="O103" s="101"/>
      <c r="P103" s="100" t="s">
        <v>8</v>
      </c>
      <c r="Q103" s="101"/>
      <c r="R103" s="100" t="s">
        <v>9</v>
      </c>
      <c r="S103" s="101"/>
      <c r="T103" s="100" t="s">
        <v>10</v>
      </c>
      <c r="U103" s="101"/>
      <c r="V103" s="100" t="s">
        <v>11</v>
      </c>
      <c r="W103" s="101"/>
      <c r="X103" s="100" t="s">
        <v>12</v>
      </c>
      <c r="Y103" s="102"/>
    </row>
    <row r="104" spans="2:25" s="9" customFormat="1" ht="12.75">
      <c r="B104" s="8">
        <v>1</v>
      </c>
      <c r="C104" s="13" t="s">
        <v>27</v>
      </c>
      <c r="D104" s="6">
        <f>D7*0.45</f>
        <v>4.95</v>
      </c>
      <c r="E104" s="7">
        <v>10</v>
      </c>
      <c r="F104" s="6">
        <f>D7*0.6</f>
        <v>6.6</v>
      </c>
      <c r="G104" s="7">
        <v>4</v>
      </c>
      <c r="H104" s="6">
        <f>D7*0.65</f>
        <v>7.15</v>
      </c>
      <c r="I104" s="7">
        <v>4</v>
      </c>
      <c r="J104" s="6">
        <f>D7*0.7</f>
        <v>7.699999999999999</v>
      </c>
      <c r="K104" s="7">
        <v>3</v>
      </c>
      <c r="L104" s="6">
        <f>D7*0.7</f>
        <v>7.699999999999999</v>
      </c>
      <c r="M104" s="7">
        <v>3</v>
      </c>
      <c r="N104" s="6">
        <f>D7*0.75</f>
        <v>8.25</v>
      </c>
      <c r="O104" s="7">
        <v>2</v>
      </c>
      <c r="P104" s="6">
        <f>D7*0.75</f>
        <v>8.25</v>
      </c>
      <c r="Q104" s="7">
        <v>2</v>
      </c>
      <c r="R104" s="6">
        <f>D7*0.75</f>
        <v>8.25</v>
      </c>
      <c r="S104" s="7">
        <v>2</v>
      </c>
      <c r="T104" s="6">
        <f>D7*0.75</f>
        <v>8.25</v>
      </c>
      <c r="U104" s="7">
        <v>2</v>
      </c>
      <c r="V104" s="6"/>
      <c r="W104" s="7"/>
      <c r="X104" s="6"/>
      <c r="Y104" s="7"/>
    </row>
    <row r="105" spans="2:25" s="9" customFormat="1" ht="12.75">
      <c r="B105" s="8">
        <v>2</v>
      </c>
      <c r="C105" s="13" t="s">
        <v>30</v>
      </c>
      <c r="D105" s="6" t="e">
        <f>D12*0.45</f>
        <v>#VALUE!</v>
      </c>
      <c r="E105" s="7">
        <v>10</v>
      </c>
      <c r="F105" s="6" t="e">
        <f>D12*0.6</f>
        <v>#VALUE!</v>
      </c>
      <c r="G105" s="7">
        <v>5</v>
      </c>
      <c r="H105" s="6" t="e">
        <f>D12*0.65</f>
        <v>#VALUE!</v>
      </c>
      <c r="I105" s="7">
        <v>5</v>
      </c>
      <c r="J105" s="6" t="e">
        <f>D12*0.7</f>
        <v>#VALUE!</v>
      </c>
      <c r="K105" s="7">
        <v>5</v>
      </c>
      <c r="L105" s="6" t="e">
        <f>D12*0.75</f>
        <v>#VALUE!</v>
      </c>
      <c r="M105" s="7">
        <v>4</v>
      </c>
      <c r="N105" s="6" t="e">
        <f>D12*0.75</f>
        <v>#VALUE!</v>
      </c>
      <c r="O105" s="7">
        <v>4</v>
      </c>
      <c r="P105" s="6"/>
      <c r="Q105" s="7"/>
      <c r="R105" s="6"/>
      <c r="S105" s="7"/>
      <c r="T105" s="6"/>
      <c r="U105" s="7"/>
      <c r="V105" s="6"/>
      <c r="W105" s="7"/>
      <c r="X105" s="6"/>
      <c r="Y105" s="7"/>
    </row>
    <row r="106" spans="2:25" s="9" customFormat="1" ht="12.75">
      <c r="B106" s="8">
        <v>3</v>
      </c>
      <c r="C106" s="29" t="s">
        <v>25</v>
      </c>
      <c r="D106" s="6"/>
      <c r="E106" s="52">
        <v>10</v>
      </c>
      <c r="F106" s="6"/>
      <c r="G106" s="7">
        <v>10</v>
      </c>
      <c r="H106" s="6"/>
      <c r="I106" s="7">
        <v>10</v>
      </c>
      <c r="J106" s="6"/>
      <c r="K106" s="7">
        <v>10</v>
      </c>
      <c r="L106" s="6"/>
      <c r="M106" s="7"/>
      <c r="N106" s="6"/>
      <c r="O106" s="7"/>
      <c r="P106" s="6"/>
      <c r="Q106" s="7"/>
      <c r="R106" s="6"/>
      <c r="S106" s="7"/>
      <c r="T106" s="6"/>
      <c r="U106" s="7"/>
      <c r="V106" s="6"/>
      <c r="W106" s="7"/>
      <c r="X106" s="6"/>
      <c r="Y106" s="7"/>
    </row>
    <row r="107" spans="2:25" s="9" customFormat="1" ht="12.75">
      <c r="B107" s="8">
        <v>4</v>
      </c>
      <c r="C107" s="28" t="s">
        <v>23</v>
      </c>
      <c r="D107" s="6"/>
      <c r="E107" s="52">
        <v>10</v>
      </c>
      <c r="F107" s="6"/>
      <c r="G107" s="7">
        <v>10</v>
      </c>
      <c r="H107" s="6"/>
      <c r="I107" s="7"/>
      <c r="J107" s="6"/>
      <c r="K107" s="7"/>
      <c r="L107" s="6"/>
      <c r="M107" s="7"/>
      <c r="N107" s="6"/>
      <c r="O107" s="7"/>
      <c r="P107" s="6"/>
      <c r="Q107" s="7"/>
      <c r="R107" s="6"/>
      <c r="S107" s="7"/>
      <c r="T107" s="6"/>
      <c r="U107" s="7"/>
      <c r="V107" s="6"/>
      <c r="W107" s="7"/>
      <c r="X107" s="6"/>
      <c r="Y107" s="7"/>
    </row>
    <row r="108" spans="2:25" s="9" customFormat="1" ht="12.75">
      <c r="B108" s="8">
        <v>5</v>
      </c>
      <c r="C108" s="13" t="s">
        <v>38</v>
      </c>
      <c r="D108" s="6"/>
      <c r="E108" s="7">
        <v>8</v>
      </c>
      <c r="F108" s="6"/>
      <c r="G108" s="7"/>
      <c r="H108" s="6"/>
      <c r="I108" s="7"/>
      <c r="J108" s="6"/>
      <c r="K108" s="7"/>
      <c r="L108" s="6"/>
      <c r="M108" s="7"/>
      <c r="N108" s="6"/>
      <c r="O108" s="7"/>
      <c r="P108" s="6"/>
      <c r="Q108" s="7"/>
      <c r="R108" s="6"/>
      <c r="S108" s="7"/>
      <c r="T108" s="6"/>
      <c r="U108" s="7"/>
      <c r="V108" s="6"/>
      <c r="W108" s="7"/>
      <c r="X108" s="6"/>
      <c r="Y108" s="7"/>
    </row>
    <row r="109" spans="2:25" s="9" customFormat="1" ht="12.75">
      <c r="B109" s="8">
        <v>6</v>
      </c>
      <c r="C109" s="13" t="s">
        <v>40</v>
      </c>
      <c r="D109" s="6"/>
      <c r="E109" s="7">
        <v>20</v>
      </c>
      <c r="F109" s="6"/>
      <c r="G109" s="7"/>
      <c r="H109" s="6"/>
      <c r="I109" s="7"/>
      <c r="J109" s="6"/>
      <c r="K109" s="7"/>
      <c r="L109" s="6"/>
      <c r="M109" s="7"/>
      <c r="N109" s="6"/>
      <c r="O109" s="7"/>
      <c r="P109" s="6"/>
      <c r="Q109" s="7"/>
      <c r="R109" s="6"/>
      <c r="S109" s="7"/>
      <c r="T109" s="6"/>
      <c r="U109" s="7"/>
      <c r="V109" s="6"/>
      <c r="W109" s="7"/>
      <c r="X109" s="6"/>
      <c r="Y109" s="7"/>
    </row>
    <row r="110" spans="2:25" s="9" customFormat="1" ht="12.75">
      <c r="B110" s="8">
        <v>7</v>
      </c>
      <c r="C110" s="13" t="s">
        <v>72</v>
      </c>
      <c r="D110" s="6"/>
      <c r="E110" s="7">
        <v>10</v>
      </c>
      <c r="F110" s="6"/>
      <c r="G110" s="7">
        <v>10</v>
      </c>
      <c r="H110" s="6"/>
      <c r="I110" s="7"/>
      <c r="J110" s="6"/>
      <c r="K110" s="7"/>
      <c r="L110" s="6"/>
      <c r="M110" s="7"/>
      <c r="N110" s="6"/>
      <c r="O110" s="7"/>
      <c r="P110" s="6"/>
      <c r="Q110" s="7"/>
      <c r="R110" s="6"/>
      <c r="S110" s="7"/>
      <c r="T110" s="6"/>
      <c r="U110" s="7"/>
      <c r="V110" s="6"/>
      <c r="W110" s="7"/>
      <c r="X110" s="6"/>
      <c r="Y110" s="7"/>
    </row>
    <row r="111" spans="2:25" s="9" customFormat="1" ht="12.75">
      <c r="B111" s="8"/>
      <c r="C111" s="13"/>
      <c r="D111" s="6"/>
      <c r="E111" s="7"/>
      <c r="F111" s="6"/>
      <c r="G111" s="7"/>
      <c r="H111" s="6"/>
      <c r="I111" s="7"/>
      <c r="J111" s="6"/>
      <c r="K111" s="7"/>
      <c r="L111" s="6"/>
      <c r="M111" s="7"/>
      <c r="N111" s="6"/>
      <c r="O111" s="7"/>
      <c r="P111" s="6"/>
      <c r="Q111" s="7"/>
      <c r="R111" s="6"/>
      <c r="S111" s="7"/>
      <c r="T111" s="6"/>
      <c r="U111" s="7"/>
      <c r="V111" s="6"/>
      <c r="W111" s="7"/>
      <c r="X111" s="6"/>
      <c r="Y111" s="7"/>
    </row>
    <row r="112" spans="2:25" s="9" customFormat="1" ht="12.75">
      <c r="B112" s="23"/>
      <c r="C112" s="24"/>
      <c r="D112" s="25"/>
      <c r="E112" s="26"/>
      <c r="F112" s="25"/>
      <c r="G112" s="26"/>
      <c r="H112" s="25"/>
      <c r="I112" s="26"/>
      <c r="J112" s="25"/>
      <c r="K112" s="26"/>
      <c r="L112" s="25"/>
      <c r="M112" s="26"/>
      <c r="N112" s="25"/>
      <c r="O112" s="26"/>
      <c r="P112" s="25"/>
      <c r="Q112" s="26"/>
      <c r="R112" s="25"/>
      <c r="S112" s="26"/>
      <c r="T112" s="25"/>
      <c r="U112" s="26"/>
      <c r="V112" s="25"/>
      <c r="W112" s="26"/>
      <c r="X112" s="25"/>
      <c r="Y112" s="26"/>
    </row>
    <row r="115" ht="18">
      <c r="C115" s="3" t="s">
        <v>54</v>
      </c>
    </row>
    <row r="116" spans="2:26" ht="12.75">
      <c r="B116" s="10"/>
      <c r="C116" s="11"/>
      <c r="D116" s="10"/>
      <c r="E116" s="12"/>
      <c r="F116" s="10"/>
      <c r="G116" s="12"/>
      <c r="H116" s="10"/>
      <c r="I116" s="12"/>
      <c r="J116" s="10"/>
      <c r="K116" s="12"/>
      <c r="L116" s="10"/>
      <c r="M116" s="12"/>
      <c r="N116" s="10"/>
      <c r="O116" s="12"/>
      <c r="P116" s="10"/>
      <c r="Q116" s="12"/>
      <c r="R116" s="10"/>
      <c r="S116" s="12"/>
      <c r="T116" s="10"/>
      <c r="U116" s="12"/>
      <c r="V116" s="10"/>
      <c r="W116" s="12"/>
      <c r="X116" s="10"/>
      <c r="Y116" s="12"/>
      <c r="Z116" s="11"/>
    </row>
    <row r="119" ht="15.75" thickBot="1">
      <c r="C119" s="4" t="s">
        <v>13</v>
      </c>
    </row>
    <row r="120" spans="2:25" s="18" customFormat="1" ht="12.75" thickBot="1">
      <c r="B120" s="16" t="s">
        <v>0</v>
      </c>
      <c r="C120" s="17" t="s">
        <v>1</v>
      </c>
      <c r="D120" s="100" t="s">
        <v>2</v>
      </c>
      <c r="E120" s="101"/>
      <c r="F120" s="100" t="s">
        <v>3</v>
      </c>
      <c r="G120" s="101"/>
      <c r="H120" s="100" t="s">
        <v>4</v>
      </c>
      <c r="I120" s="101"/>
      <c r="J120" s="105" t="s">
        <v>5</v>
      </c>
      <c r="K120" s="106"/>
      <c r="L120" s="100" t="s">
        <v>6</v>
      </c>
      <c r="M120" s="101"/>
      <c r="N120" s="100" t="s">
        <v>7</v>
      </c>
      <c r="O120" s="101"/>
      <c r="P120" s="100" t="s">
        <v>8</v>
      </c>
      <c r="Q120" s="101"/>
      <c r="R120" s="100" t="s">
        <v>9</v>
      </c>
      <c r="S120" s="101"/>
      <c r="T120" s="100" t="s">
        <v>10</v>
      </c>
      <c r="U120" s="101"/>
      <c r="V120" s="100" t="s">
        <v>11</v>
      </c>
      <c r="W120" s="101"/>
      <c r="X120" s="100" t="s">
        <v>12</v>
      </c>
      <c r="Y120" s="102"/>
    </row>
    <row r="121" spans="2:25" s="9" customFormat="1" ht="12.75">
      <c r="B121" s="8">
        <v>1</v>
      </c>
      <c r="C121" s="13" t="s">
        <v>27</v>
      </c>
      <c r="D121" s="6">
        <f>D7*0.45</f>
        <v>4.95</v>
      </c>
      <c r="E121" s="7">
        <v>10</v>
      </c>
      <c r="F121" s="6">
        <f>D7*0.6</f>
        <v>6.6</v>
      </c>
      <c r="G121" s="7">
        <v>5</v>
      </c>
      <c r="H121" s="6">
        <f>D7*0.65</f>
        <v>7.15</v>
      </c>
      <c r="I121" s="7">
        <v>4</v>
      </c>
      <c r="J121" s="6">
        <f>D7*0.65</f>
        <v>7.15</v>
      </c>
      <c r="K121" s="7">
        <v>4</v>
      </c>
      <c r="L121" s="6">
        <f>D7*0.7</f>
        <v>7.699999999999999</v>
      </c>
      <c r="M121" s="7">
        <v>3</v>
      </c>
      <c r="N121" s="6">
        <f>D7*0.7</f>
        <v>7.699999999999999</v>
      </c>
      <c r="O121" s="7">
        <v>3</v>
      </c>
      <c r="P121" s="6">
        <f>D7*0.75</f>
        <v>8.25</v>
      </c>
      <c r="Q121" s="7">
        <v>3</v>
      </c>
      <c r="R121" s="6">
        <f>D7*0.75</f>
        <v>8.25</v>
      </c>
      <c r="S121" s="7">
        <v>3</v>
      </c>
      <c r="T121" s="6">
        <f>D7*0.75</f>
        <v>8.25</v>
      </c>
      <c r="U121" s="7">
        <v>3</v>
      </c>
      <c r="V121" s="6"/>
      <c r="W121" s="7"/>
      <c r="X121" s="6"/>
      <c r="Y121" s="7"/>
    </row>
    <row r="122" spans="2:25" s="9" customFormat="1" ht="12.75">
      <c r="B122" s="8">
        <v>2</v>
      </c>
      <c r="C122" s="13" t="s">
        <v>18</v>
      </c>
      <c r="D122" s="6">
        <f>D8*0.45</f>
        <v>4.95</v>
      </c>
      <c r="E122" s="7">
        <v>10</v>
      </c>
      <c r="F122" s="6">
        <f>D8*0.6</f>
        <v>6.6</v>
      </c>
      <c r="G122" s="7">
        <v>5</v>
      </c>
      <c r="H122" s="6">
        <f>D8*0.65</f>
        <v>7.15</v>
      </c>
      <c r="I122" s="7">
        <v>5</v>
      </c>
      <c r="J122" s="6">
        <f>D8*0.7</f>
        <v>7.699999999999999</v>
      </c>
      <c r="K122" s="7">
        <v>5</v>
      </c>
      <c r="L122" s="6">
        <f>D8*0.75</f>
        <v>8.25</v>
      </c>
      <c r="M122" s="7">
        <v>4</v>
      </c>
      <c r="N122" s="6">
        <f>D8*0.8</f>
        <v>8.8</v>
      </c>
      <c r="O122" s="7">
        <v>3</v>
      </c>
      <c r="P122" s="6">
        <f>D8*0.85</f>
        <v>9.35</v>
      </c>
      <c r="Q122" s="7">
        <v>2</v>
      </c>
      <c r="R122" s="6">
        <f>D8*0.85</f>
        <v>9.35</v>
      </c>
      <c r="S122" s="7">
        <v>2</v>
      </c>
      <c r="T122" s="6">
        <f>D8*0.85</f>
        <v>9.35</v>
      </c>
      <c r="U122" s="7">
        <v>2</v>
      </c>
      <c r="V122" s="6"/>
      <c r="W122" s="7"/>
      <c r="X122" s="6"/>
      <c r="Y122" s="7"/>
    </row>
    <row r="123" spans="2:25" s="9" customFormat="1" ht="12.75">
      <c r="B123" s="8">
        <v>3</v>
      </c>
      <c r="C123" s="13" t="s">
        <v>22</v>
      </c>
      <c r="D123" s="40" t="s">
        <v>43</v>
      </c>
      <c r="E123" s="52">
        <v>30</v>
      </c>
      <c r="F123" s="6"/>
      <c r="G123" s="7">
        <v>5</v>
      </c>
      <c r="H123" s="6"/>
      <c r="I123" s="7">
        <v>5</v>
      </c>
      <c r="J123" s="6"/>
      <c r="K123" s="7"/>
      <c r="L123" s="6"/>
      <c r="M123" s="7"/>
      <c r="N123" s="6"/>
      <c r="O123" s="7"/>
      <c r="P123" s="6"/>
      <c r="Q123" s="7"/>
      <c r="R123" s="6"/>
      <c r="S123" s="7"/>
      <c r="T123" s="6"/>
      <c r="U123" s="7"/>
      <c r="V123" s="6"/>
      <c r="W123" s="7"/>
      <c r="X123" s="6"/>
      <c r="Y123" s="7"/>
    </row>
    <row r="124" spans="2:25" s="9" customFormat="1" ht="12.75">
      <c r="B124" s="8">
        <v>4</v>
      </c>
      <c r="C124" s="28" t="s">
        <v>44</v>
      </c>
      <c r="D124" s="6"/>
      <c r="E124" s="52">
        <v>5</v>
      </c>
      <c r="F124" s="6"/>
      <c r="G124" s="53" t="s">
        <v>45</v>
      </c>
      <c r="H124" s="6"/>
      <c r="I124" s="53" t="s">
        <v>45</v>
      </c>
      <c r="J124" s="6"/>
      <c r="K124" s="7"/>
      <c r="L124" s="6"/>
      <c r="M124" s="7"/>
      <c r="N124" s="6"/>
      <c r="O124" s="7"/>
      <c r="P124" s="6"/>
      <c r="Q124" s="7"/>
      <c r="R124" s="6"/>
      <c r="S124" s="7"/>
      <c r="T124" s="6"/>
      <c r="U124" s="7"/>
      <c r="V124" s="6"/>
      <c r="W124" s="7"/>
      <c r="X124" s="6"/>
      <c r="Y124" s="7"/>
    </row>
    <row r="125" spans="2:25" s="9" customFormat="1" ht="12.75">
      <c r="B125" s="8">
        <v>5</v>
      </c>
      <c r="C125" s="13" t="s">
        <v>37</v>
      </c>
      <c r="D125" s="6"/>
      <c r="E125" s="7">
        <v>20</v>
      </c>
      <c r="F125" s="6"/>
      <c r="G125" s="7"/>
      <c r="H125" s="6"/>
      <c r="I125" s="7"/>
      <c r="J125" s="6"/>
      <c r="K125" s="7"/>
      <c r="L125" s="6"/>
      <c r="M125" s="7"/>
      <c r="N125" s="6"/>
      <c r="O125" s="7"/>
      <c r="P125" s="6"/>
      <c r="Q125" s="7"/>
      <c r="R125" s="6"/>
      <c r="S125" s="7"/>
      <c r="T125" s="6"/>
      <c r="U125" s="7"/>
      <c r="V125" s="6"/>
      <c r="W125" s="7"/>
      <c r="X125" s="6"/>
      <c r="Y125" s="7"/>
    </row>
    <row r="126" spans="2:25" s="9" customFormat="1" ht="12.75">
      <c r="B126" s="8"/>
      <c r="C126" s="13"/>
      <c r="D126" s="6"/>
      <c r="E126" s="7"/>
      <c r="F126" s="6"/>
      <c r="G126" s="7"/>
      <c r="H126" s="6"/>
      <c r="I126" s="7"/>
      <c r="J126" s="6"/>
      <c r="K126" s="7"/>
      <c r="L126" s="6"/>
      <c r="M126" s="7"/>
      <c r="N126" s="6"/>
      <c r="O126" s="7"/>
      <c r="P126" s="6"/>
      <c r="Q126" s="7"/>
      <c r="R126" s="6"/>
      <c r="S126" s="7"/>
      <c r="T126" s="6"/>
      <c r="U126" s="7"/>
      <c r="V126" s="6"/>
      <c r="W126" s="7"/>
      <c r="X126" s="6"/>
      <c r="Y126" s="7"/>
    </row>
    <row r="127" spans="2:25" s="9" customFormat="1" ht="12.75">
      <c r="B127" s="23"/>
      <c r="C127" s="24"/>
      <c r="D127" s="25"/>
      <c r="E127" s="26"/>
      <c r="F127" s="25"/>
      <c r="G127" s="26"/>
      <c r="H127" s="25"/>
      <c r="I127" s="26"/>
      <c r="J127" s="25"/>
      <c r="K127" s="26"/>
      <c r="L127" s="25"/>
      <c r="M127" s="26"/>
      <c r="N127" s="25"/>
      <c r="O127" s="26"/>
      <c r="P127" s="25"/>
      <c r="Q127" s="26"/>
      <c r="R127" s="25"/>
      <c r="S127" s="26"/>
      <c r="T127" s="25"/>
      <c r="U127" s="26"/>
      <c r="V127" s="25"/>
      <c r="W127" s="26"/>
      <c r="X127" s="25"/>
      <c r="Y127" s="26"/>
    </row>
    <row r="128" ht="15.75" thickBot="1">
      <c r="C128" s="4" t="s">
        <v>41</v>
      </c>
    </row>
    <row r="129" spans="2:25" s="18" customFormat="1" ht="12.75" thickBot="1">
      <c r="B129" s="16" t="s">
        <v>0</v>
      </c>
      <c r="C129" s="17" t="s">
        <v>1</v>
      </c>
      <c r="D129" s="100" t="s">
        <v>2</v>
      </c>
      <c r="E129" s="101"/>
      <c r="F129" s="100" t="s">
        <v>3</v>
      </c>
      <c r="G129" s="101"/>
      <c r="H129" s="100" t="s">
        <v>4</v>
      </c>
      <c r="I129" s="101"/>
      <c r="J129" s="105" t="s">
        <v>5</v>
      </c>
      <c r="K129" s="106"/>
      <c r="L129" s="100" t="s">
        <v>6</v>
      </c>
      <c r="M129" s="101"/>
      <c r="N129" s="100" t="s">
        <v>7</v>
      </c>
      <c r="O129" s="101"/>
      <c r="P129" s="100" t="s">
        <v>8</v>
      </c>
      <c r="Q129" s="101"/>
      <c r="R129" s="100" t="s">
        <v>9</v>
      </c>
      <c r="S129" s="101"/>
      <c r="T129" s="100" t="s">
        <v>10</v>
      </c>
      <c r="U129" s="101"/>
      <c r="V129" s="100" t="s">
        <v>11</v>
      </c>
      <c r="W129" s="101"/>
      <c r="X129" s="100" t="s">
        <v>12</v>
      </c>
      <c r="Y129" s="102"/>
    </row>
    <row r="130" spans="2:25" s="9" customFormat="1" ht="12.75">
      <c r="B130" s="8">
        <v>1</v>
      </c>
      <c r="C130" s="13" t="s">
        <v>28</v>
      </c>
      <c r="D130" s="6">
        <f>D9*0.45</f>
        <v>4.95</v>
      </c>
      <c r="E130" s="7">
        <v>8</v>
      </c>
      <c r="F130" s="6">
        <f>D9*0.6</f>
        <v>6.6</v>
      </c>
      <c r="G130" s="7">
        <v>6</v>
      </c>
      <c r="H130" s="6">
        <f>D9*0.65</f>
        <v>7.15</v>
      </c>
      <c r="I130" s="7">
        <v>6</v>
      </c>
      <c r="J130" s="6">
        <f>D9*0.7</f>
        <v>7.699999999999999</v>
      </c>
      <c r="K130" s="7">
        <v>6</v>
      </c>
      <c r="L130" s="6">
        <f>D9*0.75</f>
        <v>8.25</v>
      </c>
      <c r="M130" s="7">
        <v>5</v>
      </c>
      <c r="N130" s="6">
        <f>D9*0.75</f>
        <v>8.25</v>
      </c>
      <c r="O130" s="7">
        <v>6</v>
      </c>
      <c r="P130" s="6">
        <f>D9*0.75</f>
        <v>8.25</v>
      </c>
      <c r="Q130" s="7">
        <v>6</v>
      </c>
      <c r="R130" s="6"/>
      <c r="S130" s="7"/>
      <c r="T130" s="6"/>
      <c r="U130" s="7"/>
      <c r="V130" s="6"/>
      <c r="W130" s="7"/>
      <c r="X130" s="6"/>
      <c r="Y130" s="7"/>
    </row>
    <row r="131" spans="2:25" s="9" customFormat="1" ht="12.75">
      <c r="B131" s="8">
        <v>2</v>
      </c>
      <c r="C131" s="13" t="s">
        <v>17</v>
      </c>
      <c r="D131" s="6" t="e">
        <f>D11*0.45</f>
        <v>#VALUE!</v>
      </c>
      <c r="E131" s="7">
        <v>10</v>
      </c>
      <c r="F131" s="6" t="e">
        <f>D11*0.65</f>
        <v>#VALUE!</v>
      </c>
      <c r="G131" s="7">
        <v>3</v>
      </c>
      <c r="H131" s="6" t="e">
        <f>D11*0.7</f>
        <v>#VALUE!</v>
      </c>
      <c r="I131" s="7">
        <v>3</v>
      </c>
      <c r="J131" s="6" t="e">
        <f>D11*0.7</f>
        <v>#VALUE!</v>
      </c>
      <c r="K131" s="7">
        <v>3</v>
      </c>
      <c r="L131" s="6" t="e">
        <f>D11*0.75</f>
        <v>#VALUE!</v>
      </c>
      <c r="M131" s="7">
        <v>3</v>
      </c>
      <c r="N131" s="6" t="e">
        <f>D11*0.75</f>
        <v>#VALUE!</v>
      </c>
      <c r="O131" s="7">
        <v>3</v>
      </c>
      <c r="P131" s="6" t="e">
        <f>D11*0.75</f>
        <v>#VALUE!</v>
      </c>
      <c r="Q131" s="7">
        <v>3</v>
      </c>
      <c r="R131" s="6" t="e">
        <f>D11*0.75</f>
        <v>#VALUE!</v>
      </c>
      <c r="S131" s="7">
        <v>3</v>
      </c>
      <c r="T131" s="6"/>
      <c r="U131" s="7"/>
      <c r="V131" s="6"/>
      <c r="W131" s="7"/>
      <c r="X131" s="6"/>
      <c r="Y131" s="7"/>
    </row>
    <row r="132" spans="2:25" s="9" customFormat="1" ht="12.75">
      <c r="B132" s="8">
        <v>3</v>
      </c>
      <c r="C132" s="29" t="s">
        <v>47</v>
      </c>
      <c r="D132" s="6"/>
      <c r="E132" s="52">
        <v>5</v>
      </c>
      <c r="F132" s="6"/>
      <c r="G132" s="7">
        <v>3</v>
      </c>
      <c r="H132" s="6"/>
      <c r="I132" s="7">
        <v>3</v>
      </c>
      <c r="J132" s="6"/>
      <c r="K132" s="7"/>
      <c r="L132" s="6"/>
      <c r="M132" s="7"/>
      <c r="N132" s="6"/>
      <c r="O132" s="7"/>
      <c r="P132" s="6"/>
      <c r="Q132" s="7"/>
      <c r="R132" s="6"/>
      <c r="S132" s="7"/>
      <c r="T132" s="6"/>
      <c r="U132" s="7"/>
      <c r="V132" s="6"/>
      <c r="W132" s="7"/>
      <c r="X132" s="6"/>
      <c r="Y132" s="7"/>
    </row>
    <row r="133" spans="2:25" s="9" customFormat="1" ht="12.75">
      <c r="B133" s="8">
        <v>4</v>
      </c>
      <c r="C133" s="29" t="s">
        <v>20</v>
      </c>
      <c r="D133" s="6"/>
      <c r="E133" s="52">
        <v>5</v>
      </c>
      <c r="F133" s="6"/>
      <c r="G133" s="52">
        <v>4</v>
      </c>
      <c r="H133" s="6"/>
      <c r="I133" s="7">
        <v>3</v>
      </c>
      <c r="J133" s="6"/>
      <c r="K133" s="7"/>
      <c r="L133" s="6"/>
      <c r="M133" s="7"/>
      <c r="N133" s="6"/>
      <c r="O133" s="7"/>
      <c r="P133" s="6"/>
      <c r="Q133" s="7"/>
      <c r="R133" s="6"/>
      <c r="S133" s="7"/>
      <c r="T133" s="6"/>
      <c r="U133" s="7"/>
      <c r="V133" s="6"/>
      <c r="W133" s="7"/>
      <c r="X133" s="6"/>
      <c r="Y133" s="7"/>
    </row>
    <row r="134" spans="2:25" s="9" customFormat="1" ht="12.75">
      <c r="B134" s="8">
        <v>5</v>
      </c>
      <c r="C134" s="29" t="s">
        <v>48</v>
      </c>
      <c r="D134" s="6"/>
      <c r="E134" s="52">
        <v>5</v>
      </c>
      <c r="F134" s="6"/>
      <c r="G134" s="7">
        <v>3</v>
      </c>
      <c r="H134" s="6"/>
      <c r="I134" s="7"/>
      <c r="J134" s="6"/>
      <c r="K134" s="7"/>
      <c r="L134" s="6"/>
      <c r="M134" s="7"/>
      <c r="N134" s="6"/>
      <c r="O134" s="7"/>
      <c r="P134" s="6"/>
      <c r="Q134" s="7"/>
      <c r="R134" s="6"/>
      <c r="S134" s="7"/>
      <c r="T134" s="6"/>
      <c r="U134" s="7"/>
      <c r="V134" s="6"/>
      <c r="W134" s="7"/>
      <c r="X134" s="6"/>
      <c r="Y134" s="7"/>
    </row>
    <row r="135" spans="2:25" s="9" customFormat="1" ht="12.75">
      <c r="B135" s="8">
        <v>6</v>
      </c>
      <c r="C135" s="29" t="s">
        <v>21</v>
      </c>
      <c r="D135" s="6"/>
      <c r="E135" s="52">
        <v>5</v>
      </c>
      <c r="F135" s="6"/>
      <c r="G135" s="7">
        <v>3</v>
      </c>
      <c r="H135" s="6"/>
      <c r="I135" s="7">
        <v>3</v>
      </c>
      <c r="J135" s="6"/>
      <c r="K135" s="7"/>
      <c r="L135" s="6"/>
      <c r="M135" s="7"/>
      <c r="N135" s="6"/>
      <c r="O135" s="7"/>
      <c r="P135" s="6"/>
      <c r="Q135" s="7"/>
      <c r="R135" s="6"/>
      <c r="S135" s="7"/>
      <c r="T135" s="6"/>
      <c r="U135" s="7"/>
      <c r="V135" s="6"/>
      <c r="W135" s="7"/>
      <c r="X135" s="6"/>
      <c r="Y135" s="7"/>
    </row>
    <row r="136" spans="2:25" s="9" customFormat="1" ht="12.75">
      <c r="B136" s="8">
        <v>7</v>
      </c>
      <c r="C136" s="29" t="s">
        <v>24</v>
      </c>
      <c r="D136" s="6"/>
      <c r="E136" s="52">
        <v>5</v>
      </c>
      <c r="F136" s="6"/>
      <c r="G136" s="7">
        <v>3</v>
      </c>
      <c r="H136" s="6"/>
      <c r="I136" s="7"/>
      <c r="J136" s="6"/>
      <c r="K136" s="7"/>
      <c r="L136" s="6"/>
      <c r="M136" s="7"/>
      <c r="N136" s="6"/>
      <c r="O136" s="7"/>
      <c r="P136" s="6"/>
      <c r="Q136" s="7"/>
      <c r="R136" s="6"/>
      <c r="S136" s="7"/>
      <c r="T136" s="6"/>
      <c r="U136" s="7"/>
      <c r="V136" s="6"/>
      <c r="W136" s="7"/>
      <c r="X136" s="6"/>
      <c r="Y136" s="7"/>
    </row>
    <row r="137" spans="2:25" s="9" customFormat="1" ht="12.75">
      <c r="B137" s="8">
        <v>8</v>
      </c>
      <c r="C137" s="13" t="s">
        <v>39</v>
      </c>
      <c r="D137" s="6"/>
      <c r="E137" s="7">
        <v>20</v>
      </c>
      <c r="F137" s="6"/>
      <c r="G137" s="7"/>
      <c r="H137" s="6"/>
      <c r="I137" s="7"/>
      <c r="J137" s="6"/>
      <c r="K137" s="7"/>
      <c r="L137" s="6"/>
      <c r="M137" s="7"/>
      <c r="N137" s="6"/>
      <c r="O137" s="7"/>
      <c r="P137" s="6"/>
      <c r="Q137" s="7"/>
      <c r="R137" s="6"/>
      <c r="S137" s="7"/>
      <c r="T137" s="6"/>
      <c r="U137" s="7"/>
      <c r="V137" s="6"/>
      <c r="W137" s="7"/>
      <c r="X137" s="6"/>
      <c r="Y137" s="7"/>
    </row>
    <row r="138" spans="2:25" s="9" customFormat="1" ht="12.75">
      <c r="B138" s="8"/>
      <c r="C138" s="13"/>
      <c r="D138" s="6"/>
      <c r="E138" s="7"/>
      <c r="F138" s="6"/>
      <c r="G138" s="7"/>
      <c r="H138" s="6"/>
      <c r="I138" s="7"/>
      <c r="J138" s="6"/>
      <c r="K138" s="7"/>
      <c r="L138" s="6"/>
      <c r="M138" s="7"/>
      <c r="N138" s="6"/>
      <c r="O138" s="7"/>
      <c r="P138" s="6"/>
      <c r="Q138" s="7"/>
      <c r="R138" s="6"/>
      <c r="S138" s="7"/>
      <c r="T138" s="6"/>
      <c r="U138" s="7"/>
      <c r="V138" s="6"/>
      <c r="W138" s="7"/>
      <c r="X138" s="6"/>
      <c r="Y138" s="7"/>
    </row>
    <row r="139" spans="2:25" s="9" customFormat="1" ht="12.75">
      <c r="B139" s="23"/>
      <c r="C139" s="24"/>
      <c r="D139" s="25"/>
      <c r="E139" s="26"/>
      <c r="F139" s="25"/>
      <c r="G139" s="26"/>
      <c r="H139" s="25"/>
      <c r="I139" s="26"/>
      <c r="J139" s="25"/>
      <c r="K139" s="26"/>
      <c r="L139" s="25"/>
      <c r="M139" s="26"/>
      <c r="N139" s="25"/>
      <c r="O139" s="26"/>
      <c r="P139" s="25"/>
      <c r="Q139" s="26"/>
      <c r="R139" s="25"/>
      <c r="S139" s="26"/>
      <c r="T139" s="25"/>
      <c r="U139" s="26"/>
      <c r="V139" s="25"/>
      <c r="W139" s="26"/>
      <c r="X139" s="25"/>
      <c r="Y139" s="26"/>
    </row>
    <row r="140" ht="15.75" thickBot="1">
      <c r="C140" s="4" t="s">
        <v>13</v>
      </c>
    </row>
    <row r="141" spans="2:25" s="18" customFormat="1" ht="12.75" thickBot="1">
      <c r="B141" s="16" t="s">
        <v>0</v>
      </c>
      <c r="C141" s="17" t="s">
        <v>1</v>
      </c>
      <c r="D141" s="100" t="s">
        <v>2</v>
      </c>
      <c r="E141" s="101"/>
      <c r="F141" s="100" t="s">
        <v>3</v>
      </c>
      <c r="G141" s="101"/>
      <c r="H141" s="100" t="s">
        <v>4</v>
      </c>
      <c r="I141" s="101"/>
      <c r="J141" s="105" t="s">
        <v>5</v>
      </c>
      <c r="K141" s="106"/>
      <c r="L141" s="100" t="s">
        <v>6</v>
      </c>
      <c r="M141" s="101"/>
      <c r="N141" s="100" t="s">
        <v>7</v>
      </c>
      <c r="O141" s="101"/>
      <c r="P141" s="100" t="s">
        <v>8</v>
      </c>
      <c r="Q141" s="101"/>
      <c r="R141" s="100" t="s">
        <v>9</v>
      </c>
      <c r="S141" s="101"/>
      <c r="T141" s="100" t="s">
        <v>10</v>
      </c>
      <c r="U141" s="101"/>
      <c r="V141" s="100" t="s">
        <v>11</v>
      </c>
      <c r="W141" s="101"/>
      <c r="X141" s="100" t="s">
        <v>12</v>
      </c>
      <c r="Y141" s="102"/>
    </row>
    <row r="142" spans="2:25" s="9" customFormat="1" ht="12.75">
      <c r="B142" s="8">
        <v>1</v>
      </c>
      <c r="C142" s="13" t="s">
        <v>27</v>
      </c>
      <c r="D142" s="6">
        <f>D7*0.45</f>
        <v>4.95</v>
      </c>
      <c r="E142" s="7">
        <v>10</v>
      </c>
      <c r="F142" s="6">
        <f>D7*0.65</f>
        <v>7.15</v>
      </c>
      <c r="G142" s="7">
        <v>4</v>
      </c>
      <c r="H142" s="6">
        <f>D7*0.65</f>
        <v>7.15</v>
      </c>
      <c r="I142" s="7">
        <v>4</v>
      </c>
      <c r="J142" s="6">
        <f>D7*0.7</f>
        <v>7.699999999999999</v>
      </c>
      <c r="K142" s="7">
        <v>4</v>
      </c>
      <c r="L142" s="6">
        <f>D7*0.7</f>
        <v>7.699999999999999</v>
      </c>
      <c r="M142" s="7">
        <v>4</v>
      </c>
      <c r="N142" s="6">
        <f>D7*0.7</f>
        <v>7.699999999999999</v>
      </c>
      <c r="O142" s="7">
        <v>4</v>
      </c>
      <c r="P142" s="6">
        <f>D7*0.7</f>
        <v>7.699999999999999</v>
      </c>
      <c r="Q142" s="7">
        <v>4</v>
      </c>
      <c r="R142" s="6">
        <f>D7*0.75</f>
        <v>8.25</v>
      </c>
      <c r="S142" s="7">
        <v>2</v>
      </c>
      <c r="T142" s="6">
        <f>D7*0.75</f>
        <v>8.25</v>
      </c>
      <c r="U142" s="7">
        <v>2</v>
      </c>
      <c r="V142" s="6">
        <f>D7*0.75</f>
        <v>8.25</v>
      </c>
      <c r="W142" s="7">
        <v>2</v>
      </c>
      <c r="X142" s="6"/>
      <c r="Y142" s="7"/>
    </row>
    <row r="143" spans="2:25" s="9" customFormat="1" ht="12.75">
      <c r="B143" s="8">
        <v>2</v>
      </c>
      <c r="C143" s="13" t="s">
        <v>30</v>
      </c>
      <c r="D143" s="6" t="e">
        <f>D12*0.45</f>
        <v>#VALUE!</v>
      </c>
      <c r="E143" s="7">
        <v>10</v>
      </c>
      <c r="F143" s="6" t="e">
        <f>D12*0.6</f>
        <v>#VALUE!</v>
      </c>
      <c r="G143" s="7">
        <v>5</v>
      </c>
      <c r="H143" s="6" t="e">
        <f>D12*0.65</f>
        <v>#VALUE!</v>
      </c>
      <c r="I143" s="7">
        <v>5</v>
      </c>
      <c r="J143" s="6" t="e">
        <f>D12*0.7</f>
        <v>#VALUE!</v>
      </c>
      <c r="K143" s="7">
        <v>5</v>
      </c>
      <c r="L143" s="6" t="e">
        <f>D12*0.7</f>
        <v>#VALUE!</v>
      </c>
      <c r="M143" s="7">
        <v>5</v>
      </c>
      <c r="N143" s="6" t="e">
        <f>D12*0.7</f>
        <v>#VALUE!</v>
      </c>
      <c r="O143" s="7">
        <v>5</v>
      </c>
      <c r="P143" s="6"/>
      <c r="Q143" s="7"/>
      <c r="R143" s="6"/>
      <c r="S143" s="7"/>
      <c r="T143" s="6"/>
      <c r="U143" s="7"/>
      <c r="V143" s="6"/>
      <c r="W143" s="7"/>
      <c r="X143" s="6"/>
      <c r="Y143" s="7"/>
    </row>
    <row r="144" spans="2:25" s="9" customFormat="1" ht="12.75">
      <c r="B144" s="8">
        <v>3</v>
      </c>
      <c r="C144" s="29" t="s">
        <v>26</v>
      </c>
      <c r="D144" s="6"/>
      <c r="E144" s="52">
        <v>5</v>
      </c>
      <c r="F144" s="6"/>
      <c r="G144" s="52">
        <v>4</v>
      </c>
      <c r="H144" s="6"/>
      <c r="I144" s="7">
        <v>3</v>
      </c>
      <c r="J144" s="6"/>
      <c r="K144" s="7">
        <v>3</v>
      </c>
      <c r="L144" s="6"/>
      <c r="M144" s="7"/>
      <c r="N144" s="6"/>
      <c r="O144" s="7"/>
      <c r="P144" s="6"/>
      <c r="Q144" s="7"/>
      <c r="R144" s="6"/>
      <c r="S144" s="7"/>
      <c r="T144" s="6"/>
      <c r="U144" s="7"/>
      <c r="V144" s="6"/>
      <c r="W144" s="7"/>
      <c r="X144" s="6"/>
      <c r="Y144" s="7"/>
    </row>
    <row r="145" spans="2:25" s="9" customFormat="1" ht="12.75">
      <c r="B145" s="8">
        <v>4</v>
      </c>
      <c r="C145" s="28" t="s">
        <v>23</v>
      </c>
      <c r="D145" s="6"/>
      <c r="E145" s="52">
        <v>5</v>
      </c>
      <c r="F145" s="6"/>
      <c r="G145" s="7">
        <v>3</v>
      </c>
      <c r="H145" s="6"/>
      <c r="I145" s="7"/>
      <c r="J145" s="6"/>
      <c r="K145" s="7"/>
      <c r="L145" s="6"/>
      <c r="M145" s="7"/>
      <c r="N145" s="6"/>
      <c r="O145" s="7"/>
      <c r="P145" s="6"/>
      <c r="Q145" s="7"/>
      <c r="R145" s="6"/>
      <c r="S145" s="7"/>
      <c r="T145" s="6"/>
      <c r="U145" s="7"/>
      <c r="V145" s="6"/>
      <c r="W145" s="7"/>
      <c r="X145" s="6"/>
      <c r="Y145" s="7"/>
    </row>
    <row r="146" spans="2:25" s="9" customFormat="1" ht="12.75">
      <c r="B146" s="8">
        <v>5</v>
      </c>
      <c r="C146" s="13" t="s">
        <v>38</v>
      </c>
      <c r="D146" s="6"/>
      <c r="E146" s="7">
        <v>8</v>
      </c>
      <c r="F146" s="6"/>
      <c r="G146" s="7"/>
      <c r="H146" s="6"/>
      <c r="I146" s="7"/>
      <c r="J146" s="6"/>
      <c r="K146" s="7"/>
      <c r="L146" s="6"/>
      <c r="M146" s="7"/>
      <c r="N146" s="6"/>
      <c r="O146" s="7"/>
      <c r="P146" s="6"/>
      <c r="Q146" s="7"/>
      <c r="R146" s="6"/>
      <c r="S146" s="7"/>
      <c r="T146" s="6"/>
      <c r="U146" s="7"/>
      <c r="V146" s="6"/>
      <c r="W146" s="7"/>
      <c r="X146" s="6"/>
      <c r="Y146" s="7"/>
    </row>
    <row r="147" spans="2:25" s="9" customFormat="1" ht="12.75">
      <c r="B147" s="8">
        <v>6</v>
      </c>
      <c r="C147" s="13" t="s">
        <v>40</v>
      </c>
      <c r="D147" s="6"/>
      <c r="E147" s="7">
        <v>20</v>
      </c>
      <c r="F147" s="6"/>
      <c r="G147" s="7"/>
      <c r="H147" s="6"/>
      <c r="I147" s="7"/>
      <c r="J147" s="6"/>
      <c r="K147" s="7"/>
      <c r="L147" s="6"/>
      <c r="M147" s="7"/>
      <c r="N147" s="6"/>
      <c r="O147" s="7"/>
      <c r="P147" s="6"/>
      <c r="Q147" s="7"/>
      <c r="R147" s="6"/>
      <c r="S147" s="7"/>
      <c r="T147" s="6"/>
      <c r="U147" s="7"/>
      <c r="V147" s="6"/>
      <c r="W147" s="7"/>
      <c r="X147" s="6"/>
      <c r="Y147" s="7"/>
    </row>
    <row r="148" spans="2:25" s="9" customFormat="1" ht="12.75">
      <c r="B148" s="8">
        <v>7</v>
      </c>
      <c r="C148" s="13" t="s">
        <v>72</v>
      </c>
      <c r="D148" s="6"/>
      <c r="E148" s="7">
        <v>10</v>
      </c>
      <c r="F148" s="6"/>
      <c r="G148" s="7">
        <v>10</v>
      </c>
      <c r="H148" s="6"/>
      <c r="I148" s="7"/>
      <c r="J148" s="6"/>
      <c r="K148" s="7"/>
      <c r="L148" s="6"/>
      <c r="M148" s="7"/>
      <c r="N148" s="6"/>
      <c r="O148" s="7"/>
      <c r="P148" s="6"/>
      <c r="Q148" s="7"/>
      <c r="R148" s="6"/>
      <c r="S148" s="7"/>
      <c r="T148" s="6"/>
      <c r="U148" s="7"/>
      <c r="V148" s="6"/>
      <c r="W148" s="7"/>
      <c r="X148" s="6"/>
      <c r="Y148" s="7"/>
    </row>
    <row r="149" spans="2:25" s="9" customFormat="1" ht="12.75">
      <c r="B149" s="8"/>
      <c r="C149" s="13"/>
      <c r="D149" s="6"/>
      <c r="E149" s="7"/>
      <c r="F149" s="6"/>
      <c r="G149" s="7"/>
      <c r="H149" s="6"/>
      <c r="I149" s="7"/>
      <c r="J149" s="6"/>
      <c r="K149" s="7"/>
      <c r="L149" s="6"/>
      <c r="M149" s="7"/>
      <c r="N149" s="6"/>
      <c r="O149" s="7"/>
      <c r="P149" s="6"/>
      <c r="Q149" s="7"/>
      <c r="R149" s="6"/>
      <c r="S149" s="7"/>
      <c r="T149" s="6"/>
      <c r="U149" s="7"/>
      <c r="V149" s="6"/>
      <c r="W149" s="7"/>
      <c r="X149" s="6"/>
      <c r="Y149" s="7"/>
    </row>
    <row r="150" spans="2:25" s="9" customFormat="1" ht="12.75">
      <c r="B150" s="23"/>
      <c r="C150" s="24"/>
      <c r="D150" s="25"/>
      <c r="E150" s="26"/>
      <c r="F150" s="25"/>
      <c r="G150" s="26"/>
      <c r="H150" s="25"/>
      <c r="I150" s="26"/>
      <c r="J150" s="25"/>
      <c r="K150" s="26"/>
      <c r="L150" s="25"/>
      <c r="M150" s="26"/>
      <c r="N150" s="25"/>
      <c r="O150" s="26"/>
      <c r="P150" s="25"/>
      <c r="Q150" s="26"/>
      <c r="R150" s="25"/>
      <c r="S150" s="26"/>
      <c r="T150" s="25"/>
      <c r="U150" s="26"/>
      <c r="V150" s="25"/>
      <c r="W150" s="26"/>
      <c r="X150" s="25"/>
      <c r="Y150" s="26"/>
    </row>
    <row r="151" spans="2:25" s="9" customFormat="1" ht="12.75">
      <c r="B151" s="23"/>
      <c r="C151" s="24"/>
      <c r="D151" s="25"/>
      <c r="E151" s="26"/>
      <c r="F151" s="25"/>
      <c r="G151" s="26"/>
      <c r="H151" s="25"/>
      <c r="I151" s="26"/>
      <c r="J151" s="25"/>
      <c r="K151" s="26"/>
      <c r="L151" s="25"/>
      <c r="M151" s="26"/>
      <c r="N151" s="25"/>
      <c r="O151" s="26"/>
      <c r="P151" s="25"/>
      <c r="Q151" s="26"/>
      <c r="R151" s="25"/>
      <c r="S151" s="26"/>
      <c r="T151" s="25"/>
      <c r="U151" s="26"/>
      <c r="V151" s="25"/>
      <c r="W151" s="26"/>
      <c r="X151" s="25"/>
      <c r="Y151" s="26"/>
    </row>
    <row r="153" ht="18">
      <c r="C153" s="3" t="s">
        <v>55</v>
      </c>
    </row>
    <row r="154" spans="2:26" ht="12.75">
      <c r="B154" s="10"/>
      <c r="C154" s="11"/>
      <c r="D154" s="10"/>
      <c r="E154" s="12"/>
      <c r="F154" s="10"/>
      <c r="G154" s="12"/>
      <c r="H154" s="10"/>
      <c r="I154" s="12"/>
      <c r="J154" s="10"/>
      <c r="K154" s="12"/>
      <c r="L154" s="10"/>
      <c r="M154" s="12"/>
      <c r="N154" s="10"/>
      <c r="O154" s="12"/>
      <c r="P154" s="10"/>
      <c r="Q154" s="12"/>
      <c r="R154" s="10"/>
      <c r="S154" s="12"/>
      <c r="T154" s="10"/>
      <c r="U154" s="12"/>
      <c r="V154" s="10"/>
      <c r="W154" s="12"/>
      <c r="X154" s="10"/>
      <c r="Y154" s="12"/>
      <c r="Z154" s="11"/>
    </row>
    <row r="157" ht="15.75" thickBot="1">
      <c r="C157" s="4" t="s">
        <v>41</v>
      </c>
    </row>
    <row r="158" spans="2:25" s="18" customFormat="1" ht="12.75" thickBot="1">
      <c r="B158" s="16" t="s">
        <v>0</v>
      </c>
      <c r="C158" s="17" t="s">
        <v>1</v>
      </c>
      <c r="D158" s="100" t="s">
        <v>2</v>
      </c>
      <c r="E158" s="101"/>
      <c r="F158" s="100" t="s">
        <v>3</v>
      </c>
      <c r="G158" s="101"/>
      <c r="H158" s="100" t="s">
        <v>4</v>
      </c>
      <c r="I158" s="101"/>
      <c r="J158" s="105" t="s">
        <v>5</v>
      </c>
      <c r="K158" s="106"/>
      <c r="L158" s="100" t="s">
        <v>6</v>
      </c>
      <c r="M158" s="101"/>
      <c r="N158" s="100" t="s">
        <v>7</v>
      </c>
      <c r="O158" s="101"/>
      <c r="P158" s="100" t="s">
        <v>8</v>
      </c>
      <c r="Q158" s="101"/>
      <c r="R158" s="100" t="s">
        <v>9</v>
      </c>
      <c r="S158" s="101"/>
      <c r="T158" s="100" t="s">
        <v>10</v>
      </c>
      <c r="U158" s="101"/>
      <c r="V158" s="100" t="s">
        <v>11</v>
      </c>
      <c r="W158" s="101"/>
      <c r="X158" s="100" t="s">
        <v>12</v>
      </c>
      <c r="Y158" s="102"/>
    </row>
    <row r="159" spans="2:25" s="9" customFormat="1" ht="12.75">
      <c r="B159" s="8">
        <v>1</v>
      </c>
      <c r="C159" s="13" t="s">
        <v>27</v>
      </c>
      <c r="D159" s="6">
        <f>D7*0.45</f>
        <v>4.95</v>
      </c>
      <c r="E159" s="7">
        <v>10</v>
      </c>
      <c r="F159" s="6">
        <f>D7*0.6</f>
        <v>6.6</v>
      </c>
      <c r="G159" s="7">
        <v>4</v>
      </c>
      <c r="H159" s="6">
        <f>D7*0.65</f>
        <v>7.15</v>
      </c>
      <c r="I159" s="7">
        <v>4</v>
      </c>
      <c r="J159" s="6">
        <f>D7*0.65</f>
        <v>7.15</v>
      </c>
      <c r="K159" s="7">
        <v>4</v>
      </c>
      <c r="L159" s="6">
        <f>D7*0.7</f>
        <v>7.699999999999999</v>
      </c>
      <c r="M159" s="7">
        <v>3</v>
      </c>
      <c r="N159" s="6">
        <f>D7*0.7</f>
        <v>7.699999999999999</v>
      </c>
      <c r="O159" s="7">
        <v>3</v>
      </c>
      <c r="P159" s="6">
        <f>D7*0.7</f>
        <v>7.699999999999999</v>
      </c>
      <c r="Q159" s="7">
        <v>3</v>
      </c>
      <c r="R159" s="6">
        <f>D7*0.75</f>
        <v>8.25</v>
      </c>
      <c r="S159" s="7">
        <v>3</v>
      </c>
      <c r="T159" s="6">
        <f>D7*0.75</f>
        <v>8.25</v>
      </c>
      <c r="U159" s="7">
        <v>3</v>
      </c>
      <c r="V159" s="6"/>
      <c r="W159" s="7"/>
      <c r="X159" s="6"/>
      <c r="Y159" s="7"/>
    </row>
    <row r="160" spans="2:25" s="9" customFormat="1" ht="12.75">
      <c r="B160" s="8">
        <v>2</v>
      </c>
      <c r="C160" s="13" t="s">
        <v>18</v>
      </c>
      <c r="D160" s="6">
        <f>D8*0.45</f>
        <v>4.95</v>
      </c>
      <c r="E160" s="7">
        <v>10</v>
      </c>
      <c r="F160" s="6">
        <f>D8*0.6</f>
        <v>6.6</v>
      </c>
      <c r="G160" s="7">
        <v>5</v>
      </c>
      <c r="H160" s="6">
        <f>D8*0.65</f>
        <v>7.15</v>
      </c>
      <c r="I160" s="7">
        <v>5</v>
      </c>
      <c r="J160" s="6">
        <f>D8*0.7</f>
        <v>7.699999999999999</v>
      </c>
      <c r="K160" s="7">
        <v>3</v>
      </c>
      <c r="L160" s="6">
        <f>D8*0.7</f>
        <v>7.699999999999999</v>
      </c>
      <c r="M160" s="7">
        <v>3</v>
      </c>
      <c r="N160" s="6">
        <f>D8*0.7</f>
        <v>7.699999999999999</v>
      </c>
      <c r="O160" s="7">
        <v>3</v>
      </c>
      <c r="P160" s="6">
        <f>D8*0.75</f>
        <v>8.25</v>
      </c>
      <c r="Q160" s="7">
        <v>3</v>
      </c>
      <c r="R160" s="6">
        <f>D8*0.75</f>
        <v>8.25</v>
      </c>
      <c r="S160" s="7">
        <v>3</v>
      </c>
      <c r="T160" s="6"/>
      <c r="U160" s="7"/>
      <c r="V160" s="6"/>
      <c r="W160" s="7"/>
      <c r="X160" s="6"/>
      <c r="Y160" s="7"/>
    </row>
    <row r="161" spans="2:25" s="9" customFormat="1" ht="12.75">
      <c r="B161" s="8">
        <v>3</v>
      </c>
      <c r="C161" s="13" t="s">
        <v>22</v>
      </c>
      <c r="D161" s="40" t="s">
        <v>43</v>
      </c>
      <c r="E161" s="52">
        <v>30</v>
      </c>
      <c r="F161" s="6"/>
      <c r="G161" s="7">
        <v>15</v>
      </c>
      <c r="H161" s="6"/>
      <c r="I161" s="7">
        <v>15</v>
      </c>
      <c r="J161" s="6"/>
      <c r="K161" s="7">
        <v>15</v>
      </c>
      <c r="L161" s="6"/>
      <c r="M161" s="7"/>
      <c r="N161" s="6"/>
      <c r="O161" s="7"/>
      <c r="P161" s="6"/>
      <c r="Q161" s="7"/>
      <c r="R161" s="6"/>
      <c r="S161" s="7"/>
      <c r="T161" s="6"/>
      <c r="U161" s="7"/>
      <c r="V161" s="6"/>
      <c r="W161" s="7"/>
      <c r="X161" s="6"/>
      <c r="Y161" s="7"/>
    </row>
    <row r="162" spans="2:25" s="9" customFormat="1" ht="12.75">
      <c r="B162" s="8">
        <v>4</v>
      </c>
      <c r="C162" s="28" t="s">
        <v>44</v>
      </c>
      <c r="D162" s="6"/>
      <c r="E162" s="52">
        <v>5</v>
      </c>
      <c r="F162" s="6"/>
      <c r="G162" s="53" t="s">
        <v>45</v>
      </c>
      <c r="H162" s="6"/>
      <c r="I162" s="53" t="s">
        <v>45</v>
      </c>
      <c r="J162" s="6"/>
      <c r="K162" s="7"/>
      <c r="L162" s="6"/>
      <c r="M162" s="7"/>
      <c r="N162" s="6"/>
      <c r="O162" s="7"/>
      <c r="P162" s="6"/>
      <c r="Q162" s="7"/>
      <c r="R162" s="6"/>
      <c r="S162" s="7"/>
      <c r="T162" s="6"/>
      <c r="U162" s="7"/>
      <c r="V162" s="6"/>
      <c r="W162" s="7"/>
      <c r="X162" s="6"/>
      <c r="Y162" s="7"/>
    </row>
    <row r="163" spans="2:25" s="9" customFormat="1" ht="12.75">
      <c r="B163" s="8">
        <v>5</v>
      </c>
      <c r="C163" s="13" t="s">
        <v>37</v>
      </c>
      <c r="D163" s="6"/>
      <c r="E163" s="7">
        <v>20</v>
      </c>
      <c r="F163" s="6"/>
      <c r="G163" s="7"/>
      <c r="H163" s="6"/>
      <c r="I163" s="7"/>
      <c r="J163" s="6"/>
      <c r="K163" s="7"/>
      <c r="L163" s="6"/>
      <c r="M163" s="7"/>
      <c r="N163" s="6"/>
      <c r="O163" s="7"/>
      <c r="P163" s="6"/>
      <c r="Q163" s="7"/>
      <c r="R163" s="6"/>
      <c r="S163" s="7"/>
      <c r="T163" s="6"/>
      <c r="U163" s="7"/>
      <c r="V163" s="6"/>
      <c r="W163" s="7"/>
      <c r="X163" s="6"/>
      <c r="Y163" s="7"/>
    </row>
    <row r="164" spans="2:25" s="9" customFormat="1" ht="12.75">
      <c r="B164" s="8"/>
      <c r="C164" s="13"/>
      <c r="D164" s="6"/>
      <c r="E164" s="7"/>
      <c r="F164" s="6"/>
      <c r="G164" s="7"/>
      <c r="H164" s="6"/>
      <c r="I164" s="7"/>
      <c r="J164" s="6"/>
      <c r="K164" s="7"/>
      <c r="L164" s="6"/>
      <c r="M164" s="7"/>
      <c r="N164" s="6"/>
      <c r="O164" s="7"/>
      <c r="P164" s="6"/>
      <c r="Q164" s="7"/>
      <c r="R164" s="6"/>
      <c r="S164" s="7"/>
      <c r="T164" s="6"/>
      <c r="U164" s="7"/>
      <c r="V164" s="6"/>
      <c r="W164" s="7"/>
      <c r="X164" s="6"/>
      <c r="Y164" s="7"/>
    </row>
    <row r="165" spans="2:25" s="9" customFormat="1" ht="12.75">
      <c r="B165" s="23"/>
      <c r="C165" s="24"/>
      <c r="D165" s="25"/>
      <c r="E165" s="26"/>
      <c r="F165" s="25"/>
      <c r="G165" s="26"/>
      <c r="H165" s="25"/>
      <c r="I165" s="26"/>
      <c r="J165" s="25"/>
      <c r="K165" s="26"/>
      <c r="L165" s="25"/>
      <c r="M165" s="26"/>
      <c r="N165" s="25"/>
      <c r="O165" s="26"/>
      <c r="P165" s="25"/>
      <c r="Q165" s="26"/>
      <c r="R165" s="25"/>
      <c r="S165" s="26"/>
      <c r="T165" s="25"/>
      <c r="U165" s="26"/>
      <c r="V165" s="25"/>
      <c r="W165" s="26"/>
      <c r="X165" s="25"/>
      <c r="Y165" s="26"/>
    </row>
    <row r="166" ht="15.75" thickBot="1">
      <c r="C166" s="4" t="s">
        <v>13</v>
      </c>
    </row>
    <row r="167" spans="2:25" s="18" customFormat="1" ht="12.75" thickBot="1">
      <c r="B167" s="16" t="s">
        <v>0</v>
      </c>
      <c r="C167" s="17" t="s">
        <v>1</v>
      </c>
      <c r="D167" s="100" t="s">
        <v>2</v>
      </c>
      <c r="E167" s="101"/>
      <c r="F167" s="100" t="s">
        <v>3</v>
      </c>
      <c r="G167" s="101"/>
      <c r="H167" s="100" t="s">
        <v>4</v>
      </c>
      <c r="I167" s="101"/>
      <c r="J167" s="105" t="s">
        <v>5</v>
      </c>
      <c r="K167" s="106"/>
      <c r="L167" s="100" t="s">
        <v>6</v>
      </c>
      <c r="M167" s="101"/>
      <c r="N167" s="100" t="s">
        <v>7</v>
      </c>
      <c r="O167" s="101"/>
      <c r="P167" s="100" t="s">
        <v>8</v>
      </c>
      <c r="Q167" s="101"/>
      <c r="R167" s="100" t="s">
        <v>9</v>
      </c>
      <c r="S167" s="101"/>
      <c r="T167" s="100" t="s">
        <v>10</v>
      </c>
      <c r="U167" s="101"/>
      <c r="V167" s="100" t="s">
        <v>11</v>
      </c>
      <c r="W167" s="101"/>
      <c r="X167" s="100" t="s">
        <v>12</v>
      </c>
      <c r="Y167" s="102"/>
    </row>
    <row r="168" spans="2:25" s="9" customFormat="1" ht="12.75">
      <c r="B168" s="8">
        <v>1</v>
      </c>
      <c r="C168" s="13" t="s">
        <v>28</v>
      </c>
      <c r="D168" s="6">
        <f>D9*0.45</f>
        <v>4.95</v>
      </c>
      <c r="E168" s="7">
        <v>8</v>
      </c>
      <c r="F168" s="6">
        <f>D9*0.65</f>
        <v>7.15</v>
      </c>
      <c r="G168" s="7">
        <v>6</v>
      </c>
      <c r="H168" s="6">
        <f>D9*0.7</f>
        <v>7.699999999999999</v>
      </c>
      <c r="I168" s="7">
        <v>6</v>
      </c>
      <c r="J168" s="6">
        <f>D9*0.75</f>
        <v>8.25</v>
      </c>
      <c r="K168" s="7">
        <v>6</v>
      </c>
      <c r="L168" s="6">
        <f>D9*0.75</f>
        <v>8.25</v>
      </c>
      <c r="M168" s="7">
        <v>6</v>
      </c>
      <c r="N168" s="6">
        <f>D9*0.75</f>
        <v>8.25</v>
      </c>
      <c r="O168" s="7">
        <v>6</v>
      </c>
      <c r="P168" s="6"/>
      <c r="Q168" s="7"/>
      <c r="R168" s="6"/>
      <c r="S168" s="7"/>
      <c r="T168" s="6"/>
      <c r="U168" s="7"/>
      <c r="V168" s="6"/>
      <c r="W168" s="7"/>
      <c r="X168" s="6"/>
      <c r="Y168" s="7"/>
    </row>
    <row r="169" spans="2:25" s="9" customFormat="1" ht="12.75">
      <c r="B169" s="8">
        <v>2</v>
      </c>
      <c r="C169" s="13" t="s">
        <v>17</v>
      </c>
      <c r="D169" s="6" t="e">
        <f>D11*0.45</f>
        <v>#VALUE!</v>
      </c>
      <c r="E169" s="7">
        <v>10</v>
      </c>
      <c r="F169" s="6" t="e">
        <f>D11*0.65</f>
        <v>#VALUE!</v>
      </c>
      <c r="G169" s="7">
        <v>4</v>
      </c>
      <c r="H169" s="6" t="e">
        <f>D11*0.7</f>
        <v>#VALUE!</v>
      </c>
      <c r="I169" s="7">
        <v>3</v>
      </c>
      <c r="J169" s="6" t="e">
        <f>D11*0.7</f>
        <v>#VALUE!</v>
      </c>
      <c r="K169" s="7">
        <v>3</v>
      </c>
      <c r="L169" s="6" t="e">
        <f>D11*0.75</f>
        <v>#VALUE!</v>
      </c>
      <c r="M169" s="7">
        <v>3</v>
      </c>
      <c r="N169" s="6" t="e">
        <f>D11*0.75</f>
        <v>#VALUE!</v>
      </c>
      <c r="O169" s="7">
        <v>3</v>
      </c>
      <c r="P169" s="6"/>
      <c r="Q169" s="7"/>
      <c r="R169" s="6"/>
      <c r="S169" s="7"/>
      <c r="T169" s="6"/>
      <c r="U169" s="7"/>
      <c r="V169" s="6"/>
      <c r="W169" s="7"/>
      <c r="X169" s="6"/>
      <c r="Y169" s="7"/>
    </row>
    <row r="170" spans="2:25" s="9" customFormat="1" ht="12.75">
      <c r="B170" s="8">
        <v>3</v>
      </c>
      <c r="C170" s="29" t="s">
        <v>48</v>
      </c>
      <c r="D170" s="6"/>
      <c r="E170" s="52">
        <v>10</v>
      </c>
      <c r="F170" s="6"/>
      <c r="G170" s="7">
        <v>10</v>
      </c>
      <c r="H170" s="6"/>
      <c r="I170" s="7">
        <v>10</v>
      </c>
      <c r="J170" s="6"/>
      <c r="K170" s="7"/>
      <c r="L170" s="6"/>
      <c r="M170" s="7"/>
      <c r="N170" s="6"/>
      <c r="O170" s="7"/>
      <c r="P170" s="6"/>
      <c r="Q170" s="7"/>
      <c r="R170" s="6"/>
      <c r="S170" s="7"/>
      <c r="T170" s="6"/>
      <c r="U170" s="7"/>
      <c r="V170" s="6"/>
      <c r="W170" s="7"/>
      <c r="X170" s="6"/>
      <c r="Y170" s="7"/>
    </row>
    <row r="171" spans="2:25" s="9" customFormat="1" ht="12.75">
      <c r="B171" s="8">
        <v>4</v>
      </c>
      <c r="C171" s="29" t="s">
        <v>21</v>
      </c>
      <c r="D171" s="6"/>
      <c r="E171" s="52">
        <v>10</v>
      </c>
      <c r="F171" s="6"/>
      <c r="G171" s="7">
        <v>10</v>
      </c>
      <c r="H171" s="6"/>
      <c r="I171" s="7">
        <v>10</v>
      </c>
      <c r="J171" s="6"/>
      <c r="K171" s="7">
        <v>10</v>
      </c>
      <c r="L171" s="6"/>
      <c r="M171" s="7"/>
      <c r="N171" s="6"/>
      <c r="O171" s="7"/>
      <c r="P171" s="6"/>
      <c r="Q171" s="7"/>
      <c r="R171" s="6"/>
      <c r="S171" s="7"/>
      <c r="T171" s="6"/>
      <c r="U171" s="7"/>
      <c r="V171" s="6"/>
      <c r="W171" s="7"/>
      <c r="X171" s="6"/>
      <c r="Y171" s="7"/>
    </row>
    <row r="172" spans="2:25" s="9" customFormat="1" ht="12.75">
      <c r="B172" s="8">
        <v>5</v>
      </c>
      <c r="C172" s="29" t="s">
        <v>24</v>
      </c>
      <c r="D172" s="6"/>
      <c r="E172" s="52">
        <v>10</v>
      </c>
      <c r="F172" s="6"/>
      <c r="G172" s="7">
        <v>10</v>
      </c>
      <c r="H172" s="6"/>
      <c r="I172" s="7"/>
      <c r="J172" s="6"/>
      <c r="K172" s="7"/>
      <c r="L172" s="6"/>
      <c r="M172" s="7"/>
      <c r="N172" s="6"/>
      <c r="O172" s="7"/>
      <c r="P172" s="6"/>
      <c r="Q172" s="7"/>
      <c r="R172" s="6"/>
      <c r="S172" s="7"/>
      <c r="T172" s="6"/>
      <c r="U172" s="7"/>
      <c r="V172" s="6"/>
      <c r="W172" s="7"/>
      <c r="X172" s="6"/>
      <c r="Y172" s="7"/>
    </row>
    <row r="173" spans="2:25" s="9" customFormat="1" ht="12.75">
      <c r="B173" s="8">
        <v>6</v>
      </c>
      <c r="C173" s="13" t="s">
        <v>39</v>
      </c>
      <c r="D173" s="6"/>
      <c r="E173" s="7">
        <v>20</v>
      </c>
      <c r="F173" s="6"/>
      <c r="G173" s="7"/>
      <c r="H173" s="6"/>
      <c r="I173" s="7"/>
      <c r="J173" s="6"/>
      <c r="K173" s="7"/>
      <c r="L173" s="6"/>
      <c r="M173" s="7"/>
      <c r="N173" s="6"/>
      <c r="O173" s="7"/>
      <c r="P173" s="6"/>
      <c r="Q173" s="7"/>
      <c r="R173" s="6"/>
      <c r="S173" s="7"/>
      <c r="T173" s="6"/>
      <c r="U173" s="7"/>
      <c r="V173" s="6"/>
      <c r="W173" s="7"/>
      <c r="X173" s="6"/>
      <c r="Y173" s="7"/>
    </row>
    <row r="174" spans="2:25" s="9" customFormat="1" ht="12.75">
      <c r="B174" s="8"/>
      <c r="C174" s="29"/>
      <c r="D174" s="6"/>
      <c r="E174" s="7"/>
      <c r="F174" s="6"/>
      <c r="G174" s="7"/>
      <c r="H174" s="6"/>
      <c r="I174" s="7"/>
      <c r="J174" s="6"/>
      <c r="K174" s="7"/>
      <c r="L174" s="6"/>
      <c r="M174" s="7"/>
      <c r="N174" s="6"/>
      <c r="O174" s="7"/>
      <c r="P174" s="6"/>
      <c r="Q174" s="7"/>
      <c r="R174" s="6"/>
      <c r="S174" s="7"/>
      <c r="T174" s="6"/>
      <c r="U174" s="7"/>
      <c r="V174" s="6"/>
      <c r="W174" s="7"/>
      <c r="X174" s="6"/>
      <c r="Y174" s="7"/>
    </row>
    <row r="175" spans="2:25" s="9" customFormat="1" ht="12.75">
      <c r="B175" s="8"/>
      <c r="C175" s="13"/>
      <c r="D175" s="6"/>
      <c r="E175" s="7"/>
      <c r="F175" s="6"/>
      <c r="G175" s="7"/>
      <c r="H175" s="6"/>
      <c r="I175" s="7"/>
      <c r="J175" s="6"/>
      <c r="K175" s="7"/>
      <c r="L175" s="6"/>
      <c r="M175" s="7"/>
      <c r="N175" s="6"/>
      <c r="O175" s="7"/>
      <c r="P175" s="6"/>
      <c r="Q175" s="7"/>
      <c r="R175" s="6"/>
      <c r="S175" s="7"/>
      <c r="T175" s="6"/>
      <c r="U175" s="7"/>
      <c r="V175" s="6"/>
      <c r="W175" s="7"/>
      <c r="X175" s="6"/>
      <c r="Y175" s="7"/>
    </row>
    <row r="176" spans="2:25" s="9" customFormat="1" ht="12.75">
      <c r="B176" s="8"/>
      <c r="C176" s="13"/>
      <c r="D176" s="6"/>
      <c r="E176" s="7"/>
      <c r="F176" s="6"/>
      <c r="G176" s="7"/>
      <c r="H176" s="6"/>
      <c r="I176" s="7"/>
      <c r="J176" s="6"/>
      <c r="K176" s="7"/>
      <c r="L176" s="6"/>
      <c r="M176" s="7"/>
      <c r="N176" s="6"/>
      <c r="O176" s="7"/>
      <c r="P176" s="6"/>
      <c r="Q176" s="7"/>
      <c r="R176" s="6"/>
      <c r="S176" s="7"/>
      <c r="T176" s="6"/>
      <c r="U176" s="7"/>
      <c r="V176" s="6"/>
      <c r="W176" s="7"/>
      <c r="X176" s="6"/>
      <c r="Y176" s="7"/>
    </row>
    <row r="177" spans="2:25" s="9" customFormat="1" ht="12.75">
      <c r="B177" s="23"/>
      <c r="C177" s="24"/>
      <c r="D177" s="25"/>
      <c r="E177" s="26"/>
      <c r="F177" s="25"/>
      <c r="G177" s="26"/>
      <c r="H177" s="25"/>
      <c r="I177" s="26"/>
      <c r="J177" s="25"/>
      <c r="K177" s="26"/>
      <c r="L177" s="25"/>
      <c r="M177" s="26"/>
      <c r="N177" s="25"/>
      <c r="O177" s="26"/>
      <c r="P177" s="25"/>
      <c r="Q177" s="26"/>
      <c r="R177" s="25"/>
      <c r="S177" s="26"/>
      <c r="T177" s="25"/>
      <c r="U177" s="26"/>
      <c r="V177" s="25"/>
      <c r="W177" s="26"/>
      <c r="X177" s="25"/>
      <c r="Y177" s="26"/>
    </row>
    <row r="178" ht="15.75" thickBot="1">
      <c r="C178" s="4" t="s">
        <v>41</v>
      </c>
    </row>
    <row r="179" spans="2:25" s="18" customFormat="1" ht="12.75" thickBot="1">
      <c r="B179" s="16" t="s">
        <v>0</v>
      </c>
      <c r="C179" s="17" t="s">
        <v>1</v>
      </c>
      <c r="D179" s="100" t="s">
        <v>2</v>
      </c>
      <c r="E179" s="101"/>
      <c r="F179" s="100" t="s">
        <v>3</v>
      </c>
      <c r="G179" s="101"/>
      <c r="H179" s="100" t="s">
        <v>4</v>
      </c>
      <c r="I179" s="101"/>
      <c r="J179" s="105" t="s">
        <v>5</v>
      </c>
      <c r="K179" s="106"/>
      <c r="L179" s="100" t="s">
        <v>6</v>
      </c>
      <c r="M179" s="101"/>
      <c r="N179" s="100" t="s">
        <v>7</v>
      </c>
      <c r="O179" s="101"/>
      <c r="P179" s="100" t="s">
        <v>8</v>
      </c>
      <c r="Q179" s="101"/>
      <c r="R179" s="100" t="s">
        <v>9</v>
      </c>
      <c r="S179" s="101"/>
      <c r="T179" s="100" t="s">
        <v>10</v>
      </c>
      <c r="U179" s="101"/>
      <c r="V179" s="100" t="s">
        <v>11</v>
      </c>
      <c r="W179" s="101"/>
      <c r="X179" s="100" t="s">
        <v>12</v>
      </c>
      <c r="Y179" s="102"/>
    </row>
    <row r="180" spans="2:25" s="9" customFormat="1" ht="12.75">
      <c r="B180" s="8">
        <v>1</v>
      </c>
      <c r="C180" s="13" t="s">
        <v>27</v>
      </c>
      <c r="D180" s="6">
        <f>D7*0.45</f>
        <v>4.95</v>
      </c>
      <c r="E180" s="7">
        <v>10</v>
      </c>
      <c r="F180" s="6">
        <f>D7*0.65</f>
        <v>7.15</v>
      </c>
      <c r="G180" s="7">
        <v>4</v>
      </c>
      <c r="H180" s="6">
        <f>D7*0.65</f>
        <v>7.15</v>
      </c>
      <c r="I180" s="7">
        <v>4</v>
      </c>
      <c r="J180" s="6">
        <f>D7*0.7</f>
        <v>7.699999999999999</v>
      </c>
      <c r="K180" s="7">
        <v>4</v>
      </c>
      <c r="L180" s="6">
        <f>D7*0.7</f>
        <v>7.699999999999999</v>
      </c>
      <c r="M180" s="7">
        <v>4</v>
      </c>
      <c r="N180" s="6">
        <f>D7*0.7</f>
        <v>7.699999999999999</v>
      </c>
      <c r="O180" s="7">
        <v>4</v>
      </c>
      <c r="P180" s="6">
        <f>D7*0.7</f>
        <v>7.699999999999999</v>
      </c>
      <c r="Q180" s="7">
        <v>4</v>
      </c>
      <c r="R180" s="6"/>
      <c r="S180" s="7"/>
      <c r="T180" s="6"/>
      <c r="U180" s="7"/>
      <c r="V180" s="6"/>
      <c r="W180" s="7"/>
      <c r="X180" s="6"/>
      <c r="Y180" s="7"/>
    </row>
    <row r="181" spans="2:25" s="9" customFormat="1" ht="12.75">
      <c r="B181" s="8">
        <v>2</v>
      </c>
      <c r="C181" s="13" t="s">
        <v>30</v>
      </c>
      <c r="D181" s="6" t="e">
        <f>D12*0.45</f>
        <v>#VALUE!</v>
      </c>
      <c r="E181" s="7">
        <v>10</v>
      </c>
      <c r="F181" s="6" t="e">
        <f>D12*0.6</f>
        <v>#VALUE!</v>
      </c>
      <c r="G181" s="7">
        <v>5</v>
      </c>
      <c r="H181" s="6" t="e">
        <f>D12*0.65</f>
        <v>#VALUE!</v>
      </c>
      <c r="I181" s="7">
        <v>5</v>
      </c>
      <c r="J181" s="6" t="e">
        <f>D12*0.65</f>
        <v>#VALUE!</v>
      </c>
      <c r="K181" s="7">
        <v>5</v>
      </c>
      <c r="L181" s="6" t="e">
        <f>D12*0.7</f>
        <v>#VALUE!</v>
      </c>
      <c r="M181" s="7">
        <v>4</v>
      </c>
      <c r="N181" s="6" t="e">
        <f>D12*0.75</f>
        <v>#VALUE!</v>
      </c>
      <c r="O181" s="7">
        <v>4</v>
      </c>
      <c r="P181" s="6" t="e">
        <f>D12*0.75</f>
        <v>#VALUE!</v>
      </c>
      <c r="Q181" s="7">
        <v>4</v>
      </c>
      <c r="R181" s="6" t="e">
        <f>D12*0.75</f>
        <v>#VALUE!</v>
      </c>
      <c r="S181" s="7">
        <v>4</v>
      </c>
      <c r="T181" s="6"/>
      <c r="U181" s="7"/>
      <c r="V181" s="6"/>
      <c r="W181" s="7"/>
      <c r="X181" s="6"/>
      <c r="Y181" s="7"/>
    </row>
    <row r="182" spans="2:25" s="9" customFormat="1" ht="12.75">
      <c r="B182" s="8">
        <v>3</v>
      </c>
      <c r="C182" s="29" t="s">
        <v>25</v>
      </c>
      <c r="D182" s="6"/>
      <c r="E182" s="52">
        <v>10</v>
      </c>
      <c r="F182" s="6"/>
      <c r="G182" s="52">
        <v>10</v>
      </c>
      <c r="H182" s="6"/>
      <c r="I182" s="7">
        <v>10</v>
      </c>
      <c r="J182" s="6"/>
      <c r="K182" s="7">
        <v>10</v>
      </c>
      <c r="L182" s="6"/>
      <c r="M182" s="7"/>
      <c r="N182" s="6"/>
      <c r="O182" s="7"/>
      <c r="P182" s="6"/>
      <c r="Q182" s="7"/>
      <c r="R182" s="6"/>
      <c r="S182" s="7"/>
      <c r="T182" s="6"/>
      <c r="U182" s="7"/>
      <c r="V182" s="6"/>
      <c r="W182" s="7"/>
      <c r="X182" s="6"/>
      <c r="Y182" s="7"/>
    </row>
    <row r="183" spans="2:25" s="9" customFormat="1" ht="12.75">
      <c r="B183" s="8">
        <v>4</v>
      </c>
      <c r="C183" s="28" t="s">
        <v>23</v>
      </c>
      <c r="D183" s="6"/>
      <c r="E183" s="52">
        <v>10</v>
      </c>
      <c r="F183" s="6"/>
      <c r="G183" s="7">
        <v>10</v>
      </c>
      <c r="H183" s="6"/>
      <c r="I183" s="7"/>
      <c r="J183" s="6"/>
      <c r="K183" s="7"/>
      <c r="L183" s="6"/>
      <c r="M183" s="7"/>
      <c r="N183" s="6"/>
      <c r="O183" s="7"/>
      <c r="P183" s="6"/>
      <c r="Q183" s="7"/>
      <c r="R183" s="6"/>
      <c r="S183" s="7"/>
      <c r="T183" s="6"/>
      <c r="U183" s="7"/>
      <c r="V183" s="6"/>
      <c r="W183" s="7"/>
      <c r="X183" s="6"/>
      <c r="Y183" s="7"/>
    </row>
    <row r="184" spans="2:25" s="9" customFormat="1" ht="12.75">
      <c r="B184" s="8">
        <v>5</v>
      </c>
      <c r="C184" s="13" t="s">
        <v>38</v>
      </c>
      <c r="D184" s="6"/>
      <c r="E184" s="7">
        <v>8</v>
      </c>
      <c r="F184" s="6"/>
      <c r="G184" s="7"/>
      <c r="H184" s="6"/>
      <c r="I184" s="7"/>
      <c r="J184" s="6"/>
      <c r="K184" s="7"/>
      <c r="L184" s="6"/>
      <c r="M184" s="7"/>
      <c r="N184" s="6"/>
      <c r="O184" s="7"/>
      <c r="P184" s="6"/>
      <c r="Q184" s="7"/>
      <c r="R184" s="6"/>
      <c r="S184" s="7"/>
      <c r="T184" s="6"/>
      <c r="U184" s="7"/>
      <c r="V184" s="6"/>
      <c r="W184" s="7"/>
      <c r="X184" s="6"/>
      <c r="Y184" s="7"/>
    </row>
    <row r="185" spans="2:25" s="9" customFormat="1" ht="12.75">
      <c r="B185" s="8">
        <v>6</v>
      </c>
      <c r="C185" s="13" t="s">
        <v>40</v>
      </c>
      <c r="D185" s="6"/>
      <c r="E185" s="7">
        <v>20</v>
      </c>
      <c r="F185" s="6"/>
      <c r="G185" s="7"/>
      <c r="H185" s="6"/>
      <c r="I185" s="7"/>
      <c r="J185" s="6"/>
      <c r="K185" s="7"/>
      <c r="L185" s="6"/>
      <c r="M185" s="7"/>
      <c r="N185" s="6"/>
      <c r="O185" s="7"/>
      <c r="P185" s="6"/>
      <c r="Q185" s="7"/>
      <c r="R185" s="6"/>
      <c r="S185" s="7"/>
      <c r="T185" s="6"/>
      <c r="U185" s="7"/>
      <c r="V185" s="6"/>
      <c r="W185" s="7"/>
      <c r="X185" s="6"/>
      <c r="Y185" s="7"/>
    </row>
    <row r="186" spans="2:25" s="9" customFormat="1" ht="12.75">
      <c r="B186" s="8"/>
      <c r="C186" s="13"/>
      <c r="D186" s="6"/>
      <c r="E186" s="7"/>
      <c r="F186" s="6"/>
      <c r="G186" s="7"/>
      <c r="H186" s="6"/>
      <c r="I186" s="7"/>
      <c r="J186" s="6"/>
      <c r="K186" s="7"/>
      <c r="L186" s="6"/>
      <c r="M186" s="7"/>
      <c r="N186" s="6"/>
      <c r="O186" s="7"/>
      <c r="P186" s="6"/>
      <c r="Q186" s="7"/>
      <c r="R186" s="6"/>
      <c r="S186" s="7"/>
      <c r="T186" s="6"/>
      <c r="U186" s="7"/>
      <c r="V186" s="6"/>
      <c r="W186" s="7"/>
      <c r="X186" s="6"/>
      <c r="Y186" s="7"/>
    </row>
    <row r="187" spans="2:25" s="9" customFormat="1" ht="12.75">
      <c r="B187" s="8"/>
      <c r="C187" s="13"/>
      <c r="D187" s="6"/>
      <c r="E187" s="7"/>
      <c r="F187" s="6"/>
      <c r="G187" s="7"/>
      <c r="H187" s="6"/>
      <c r="I187" s="7"/>
      <c r="J187" s="6"/>
      <c r="K187" s="7"/>
      <c r="L187" s="6"/>
      <c r="M187" s="7"/>
      <c r="N187" s="6"/>
      <c r="O187" s="7"/>
      <c r="P187" s="6"/>
      <c r="Q187" s="7"/>
      <c r="R187" s="6"/>
      <c r="S187" s="7"/>
      <c r="T187" s="6"/>
      <c r="U187" s="7"/>
      <c r="V187" s="6"/>
      <c r="W187" s="7"/>
      <c r="X187" s="6"/>
      <c r="Y187" s="7"/>
    </row>
    <row r="188" spans="2:25" s="9" customFormat="1" ht="12.75">
      <c r="B188" s="23"/>
      <c r="C188" s="24"/>
      <c r="D188" s="25"/>
      <c r="E188" s="26"/>
      <c r="F188" s="25"/>
      <c r="G188" s="26"/>
      <c r="H188" s="25"/>
      <c r="I188" s="26"/>
      <c r="J188" s="25"/>
      <c r="K188" s="26"/>
      <c r="L188" s="25"/>
      <c r="M188" s="26"/>
      <c r="N188" s="25"/>
      <c r="O188" s="26"/>
      <c r="P188" s="25"/>
      <c r="Q188" s="26"/>
      <c r="R188" s="25"/>
      <c r="S188" s="26"/>
      <c r="T188" s="25"/>
      <c r="U188" s="26"/>
      <c r="V188" s="25"/>
      <c r="W188" s="26"/>
      <c r="X188" s="25"/>
      <c r="Y188" s="26"/>
    </row>
    <row r="191" ht="18">
      <c r="C191" s="3" t="s">
        <v>56</v>
      </c>
    </row>
    <row r="192" spans="2:26" ht="12.75">
      <c r="B192" s="10"/>
      <c r="C192" s="11"/>
      <c r="D192" s="10"/>
      <c r="E192" s="12"/>
      <c r="F192" s="10"/>
      <c r="G192" s="12"/>
      <c r="H192" s="10"/>
      <c r="I192" s="12"/>
      <c r="J192" s="10"/>
      <c r="K192" s="12"/>
      <c r="L192" s="10"/>
      <c r="M192" s="12"/>
      <c r="N192" s="10"/>
      <c r="O192" s="12"/>
      <c r="P192" s="10"/>
      <c r="Q192" s="12"/>
      <c r="R192" s="10"/>
      <c r="S192" s="12"/>
      <c r="T192" s="10"/>
      <c r="U192" s="12"/>
      <c r="V192" s="10"/>
      <c r="W192" s="12"/>
      <c r="X192" s="10"/>
      <c r="Y192" s="12"/>
      <c r="Z192" s="11"/>
    </row>
    <row r="195" ht="15.75" thickBot="1">
      <c r="C195" s="4" t="s">
        <v>13</v>
      </c>
    </row>
    <row r="196" spans="2:25" s="18" customFormat="1" ht="12.75" thickBot="1">
      <c r="B196" s="16" t="s">
        <v>0</v>
      </c>
      <c r="C196" s="17" t="s">
        <v>1</v>
      </c>
      <c r="D196" s="100" t="s">
        <v>2</v>
      </c>
      <c r="E196" s="101"/>
      <c r="F196" s="100" t="s">
        <v>3</v>
      </c>
      <c r="G196" s="101"/>
      <c r="H196" s="100" t="s">
        <v>4</v>
      </c>
      <c r="I196" s="101"/>
      <c r="J196" s="105" t="s">
        <v>5</v>
      </c>
      <c r="K196" s="106"/>
      <c r="L196" s="100" t="s">
        <v>6</v>
      </c>
      <c r="M196" s="101"/>
      <c r="N196" s="100" t="s">
        <v>7</v>
      </c>
      <c r="O196" s="101"/>
      <c r="P196" s="100" t="s">
        <v>8</v>
      </c>
      <c r="Q196" s="101"/>
      <c r="R196" s="100" t="s">
        <v>9</v>
      </c>
      <c r="S196" s="101"/>
      <c r="T196" s="100" t="s">
        <v>10</v>
      </c>
      <c r="U196" s="101"/>
      <c r="V196" s="100" t="s">
        <v>11</v>
      </c>
      <c r="W196" s="101"/>
      <c r="X196" s="100" t="s">
        <v>12</v>
      </c>
      <c r="Y196" s="102"/>
    </row>
    <row r="197" spans="2:25" s="9" customFormat="1" ht="12.75">
      <c r="B197" s="8">
        <v>1</v>
      </c>
      <c r="C197" s="13" t="s">
        <v>27</v>
      </c>
      <c r="D197" s="6">
        <f>D7*0.45</f>
        <v>4.95</v>
      </c>
      <c r="E197" s="7">
        <v>10</v>
      </c>
      <c r="F197" s="6">
        <f>D7*0.6</f>
        <v>6.6</v>
      </c>
      <c r="G197" s="7">
        <v>5</v>
      </c>
      <c r="H197" s="6">
        <f>D7*0.65</f>
        <v>7.15</v>
      </c>
      <c r="I197" s="7">
        <v>4</v>
      </c>
      <c r="J197" s="6">
        <f>D7*0.7</f>
        <v>7.699999999999999</v>
      </c>
      <c r="K197" s="7">
        <v>3</v>
      </c>
      <c r="L197" s="6">
        <f>D7*0.7</f>
        <v>7.699999999999999</v>
      </c>
      <c r="M197" s="7">
        <v>3</v>
      </c>
      <c r="N197" s="6">
        <f>D7*0.75</f>
        <v>8.25</v>
      </c>
      <c r="O197" s="7">
        <v>3</v>
      </c>
      <c r="P197" s="6">
        <f>D7*0.8</f>
        <v>8.8</v>
      </c>
      <c r="Q197" s="7">
        <v>3</v>
      </c>
      <c r="R197" s="6">
        <f>D7*0.8</f>
        <v>8.8</v>
      </c>
      <c r="S197" s="7">
        <v>3</v>
      </c>
      <c r="T197" s="6">
        <f>D7*0.8</f>
        <v>8.8</v>
      </c>
      <c r="U197" s="7">
        <v>3</v>
      </c>
      <c r="V197" s="6">
        <f>D7*0.8</f>
        <v>8.8</v>
      </c>
      <c r="W197" s="7">
        <v>3</v>
      </c>
      <c r="X197" s="6"/>
      <c r="Y197" s="7"/>
    </row>
    <row r="198" spans="2:25" s="9" customFormat="1" ht="12.75">
      <c r="B198" s="8">
        <v>2</v>
      </c>
      <c r="C198" s="13" t="s">
        <v>18</v>
      </c>
      <c r="D198" s="6">
        <f>D8*0.45</f>
        <v>4.95</v>
      </c>
      <c r="E198" s="7">
        <v>10</v>
      </c>
      <c r="F198" s="6">
        <f>D8*0.6</f>
        <v>6.6</v>
      </c>
      <c r="G198" s="7">
        <v>5</v>
      </c>
      <c r="H198" s="6">
        <f>D8*0.65</f>
        <v>7.15</v>
      </c>
      <c r="I198" s="7">
        <v>5</v>
      </c>
      <c r="J198" s="6">
        <f>D8*0.7</f>
        <v>7.699999999999999</v>
      </c>
      <c r="K198" s="7">
        <v>4</v>
      </c>
      <c r="L198" s="6">
        <f>D8*0.75</f>
        <v>8.25</v>
      </c>
      <c r="M198" s="7">
        <v>4</v>
      </c>
      <c r="N198" s="6">
        <f>D8*0.8</f>
        <v>8.8</v>
      </c>
      <c r="O198" s="7">
        <v>3</v>
      </c>
      <c r="P198" s="6">
        <f>D8*0.8</f>
        <v>8.8</v>
      </c>
      <c r="Q198" s="7">
        <v>3</v>
      </c>
      <c r="R198" s="6">
        <f>D8*0.85</f>
        <v>9.35</v>
      </c>
      <c r="S198" s="7">
        <v>2</v>
      </c>
      <c r="T198" s="6">
        <f>D8*0.85</f>
        <v>9.35</v>
      </c>
      <c r="U198" s="7">
        <v>2</v>
      </c>
      <c r="V198" s="6">
        <f>D8*0.85</f>
        <v>9.35</v>
      </c>
      <c r="W198" s="7">
        <v>2</v>
      </c>
      <c r="X198" s="6"/>
      <c r="Y198" s="7"/>
    </row>
    <row r="199" spans="2:25" s="9" customFormat="1" ht="12.75">
      <c r="B199" s="8">
        <v>3</v>
      </c>
      <c r="C199" s="13" t="s">
        <v>22</v>
      </c>
      <c r="D199" s="40" t="s">
        <v>43</v>
      </c>
      <c r="E199" s="52">
        <v>30</v>
      </c>
      <c r="F199" s="6"/>
      <c r="G199" s="7">
        <v>15</v>
      </c>
      <c r="H199" s="6"/>
      <c r="I199" s="7">
        <v>15</v>
      </c>
      <c r="J199" s="6"/>
      <c r="K199" s="7">
        <v>15</v>
      </c>
      <c r="L199" s="6"/>
      <c r="M199" s="7"/>
      <c r="N199" s="6"/>
      <c r="O199" s="7"/>
      <c r="P199" s="6"/>
      <c r="Q199" s="7"/>
      <c r="R199" s="6"/>
      <c r="S199" s="7"/>
      <c r="T199" s="6"/>
      <c r="U199" s="7"/>
      <c r="V199" s="6"/>
      <c r="W199" s="7"/>
      <c r="X199" s="6"/>
      <c r="Y199" s="7"/>
    </row>
    <row r="200" spans="2:25" s="9" customFormat="1" ht="12.75">
      <c r="B200" s="8">
        <v>4</v>
      </c>
      <c r="C200" s="28" t="s">
        <v>44</v>
      </c>
      <c r="D200" s="6"/>
      <c r="E200" s="52">
        <v>5</v>
      </c>
      <c r="F200" s="6"/>
      <c r="G200" s="53" t="s">
        <v>45</v>
      </c>
      <c r="H200" s="6"/>
      <c r="I200" s="53"/>
      <c r="J200" s="6"/>
      <c r="K200" s="7"/>
      <c r="L200" s="6"/>
      <c r="M200" s="7"/>
      <c r="N200" s="6"/>
      <c r="O200" s="7"/>
      <c r="P200" s="6"/>
      <c r="Q200" s="7"/>
      <c r="R200" s="6"/>
      <c r="S200" s="7"/>
      <c r="T200" s="6"/>
      <c r="U200" s="7"/>
      <c r="V200" s="6"/>
      <c r="W200" s="7"/>
      <c r="X200" s="6"/>
      <c r="Y200" s="7"/>
    </row>
    <row r="201" spans="2:25" s="9" customFormat="1" ht="12.75">
      <c r="B201" s="8">
        <v>5</v>
      </c>
      <c r="C201" s="13" t="s">
        <v>37</v>
      </c>
      <c r="D201" s="6"/>
      <c r="E201" s="7">
        <v>20</v>
      </c>
      <c r="F201" s="6"/>
      <c r="G201" s="7"/>
      <c r="H201" s="6"/>
      <c r="I201" s="7"/>
      <c r="J201" s="6"/>
      <c r="K201" s="7"/>
      <c r="L201" s="6"/>
      <c r="M201" s="7"/>
      <c r="N201" s="6"/>
      <c r="O201" s="7"/>
      <c r="P201" s="6"/>
      <c r="Q201" s="7"/>
      <c r="R201" s="6"/>
      <c r="S201" s="7"/>
      <c r="T201" s="6"/>
      <c r="U201" s="7"/>
      <c r="V201" s="6"/>
      <c r="W201" s="7"/>
      <c r="X201" s="6"/>
      <c r="Y201" s="7"/>
    </row>
    <row r="202" spans="2:25" s="9" customFormat="1" ht="12.75">
      <c r="B202" s="8"/>
      <c r="C202" s="13"/>
      <c r="D202" s="6"/>
      <c r="E202" s="7"/>
      <c r="F202" s="6"/>
      <c r="G202" s="7"/>
      <c r="H202" s="6"/>
      <c r="I202" s="7"/>
      <c r="J202" s="6"/>
      <c r="K202" s="7"/>
      <c r="L202" s="6"/>
      <c r="M202" s="7"/>
      <c r="N202" s="6"/>
      <c r="O202" s="7"/>
      <c r="P202" s="6"/>
      <c r="Q202" s="7"/>
      <c r="R202" s="6"/>
      <c r="S202" s="7"/>
      <c r="T202" s="6"/>
      <c r="U202" s="7"/>
      <c r="V202" s="6"/>
      <c r="W202" s="7"/>
      <c r="X202" s="6"/>
      <c r="Y202" s="7"/>
    </row>
    <row r="203" spans="2:25" s="9" customFormat="1" ht="12.75">
      <c r="B203" s="23"/>
      <c r="C203" s="24"/>
      <c r="D203" s="25"/>
      <c r="E203" s="26"/>
      <c r="F203" s="25"/>
      <c r="G203" s="26"/>
      <c r="H203" s="25"/>
      <c r="I203" s="26"/>
      <c r="J203" s="25"/>
      <c r="K203" s="26"/>
      <c r="L203" s="25"/>
      <c r="M203" s="26"/>
      <c r="N203" s="25"/>
      <c r="O203" s="26"/>
      <c r="P203" s="25"/>
      <c r="Q203" s="26"/>
      <c r="R203" s="25"/>
      <c r="S203" s="26"/>
      <c r="T203" s="25"/>
      <c r="U203" s="26"/>
      <c r="V203" s="25"/>
      <c r="W203" s="26"/>
      <c r="X203" s="25"/>
      <c r="Y203" s="26"/>
    </row>
    <row r="204" ht="15.75" thickBot="1">
      <c r="C204" s="4" t="s">
        <v>41</v>
      </c>
    </row>
    <row r="205" spans="2:25" s="18" customFormat="1" ht="12.75" thickBot="1">
      <c r="B205" s="16" t="s">
        <v>0</v>
      </c>
      <c r="C205" s="17" t="s">
        <v>1</v>
      </c>
      <c r="D205" s="100" t="s">
        <v>2</v>
      </c>
      <c r="E205" s="101"/>
      <c r="F205" s="100" t="s">
        <v>3</v>
      </c>
      <c r="G205" s="101"/>
      <c r="H205" s="100" t="s">
        <v>4</v>
      </c>
      <c r="I205" s="101"/>
      <c r="J205" s="105" t="s">
        <v>5</v>
      </c>
      <c r="K205" s="106"/>
      <c r="L205" s="100" t="s">
        <v>6</v>
      </c>
      <c r="M205" s="101"/>
      <c r="N205" s="100" t="s">
        <v>7</v>
      </c>
      <c r="O205" s="101"/>
      <c r="P205" s="100" t="s">
        <v>8</v>
      </c>
      <c r="Q205" s="101"/>
      <c r="R205" s="100" t="s">
        <v>9</v>
      </c>
      <c r="S205" s="101"/>
      <c r="T205" s="100" t="s">
        <v>10</v>
      </c>
      <c r="U205" s="101"/>
      <c r="V205" s="100" t="s">
        <v>11</v>
      </c>
      <c r="W205" s="101"/>
      <c r="X205" s="100" t="s">
        <v>12</v>
      </c>
      <c r="Y205" s="102"/>
    </row>
    <row r="206" spans="2:25" s="9" customFormat="1" ht="12.75">
      <c r="B206" s="8">
        <v>1</v>
      </c>
      <c r="C206" s="13" t="s">
        <v>28</v>
      </c>
      <c r="D206" s="6">
        <f>D9*0.45</f>
        <v>4.95</v>
      </c>
      <c r="E206" s="7">
        <v>8</v>
      </c>
      <c r="F206" s="6">
        <f>D9*0.6</f>
        <v>6.6</v>
      </c>
      <c r="G206" s="7">
        <v>6</v>
      </c>
      <c r="H206" s="6">
        <f>D9*0.65</f>
        <v>7.15</v>
      </c>
      <c r="I206" s="7">
        <v>6</v>
      </c>
      <c r="J206" s="6">
        <f>D9*0.7</f>
        <v>7.699999999999999</v>
      </c>
      <c r="K206" s="7">
        <v>6</v>
      </c>
      <c r="L206" s="6">
        <f>D9*0.75</f>
        <v>8.25</v>
      </c>
      <c r="M206" s="7">
        <v>6</v>
      </c>
      <c r="N206" s="6">
        <f>D9*0.8</f>
        <v>8.8</v>
      </c>
      <c r="O206" s="7">
        <v>4</v>
      </c>
      <c r="P206" s="6">
        <f>D9*0.8</f>
        <v>8.8</v>
      </c>
      <c r="Q206" s="7">
        <v>4</v>
      </c>
      <c r="R206" s="6">
        <f>D9*0.8</f>
        <v>8.8</v>
      </c>
      <c r="S206" s="7">
        <v>4</v>
      </c>
      <c r="T206" s="6"/>
      <c r="U206" s="7"/>
      <c r="V206" s="6"/>
      <c r="W206" s="7"/>
      <c r="X206" s="6"/>
      <c r="Y206" s="7"/>
    </row>
    <row r="207" spans="2:25" s="9" customFormat="1" ht="12.75">
      <c r="B207" s="8">
        <v>2</v>
      </c>
      <c r="C207" s="13" t="s">
        <v>17</v>
      </c>
      <c r="D207" s="6" t="e">
        <f>D11*0.45</f>
        <v>#VALUE!</v>
      </c>
      <c r="E207" s="7">
        <v>10</v>
      </c>
      <c r="F207" s="6" t="e">
        <f>D11*0.65</f>
        <v>#VALUE!</v>
      </c>
      <c r="G207" s="7">
        <v>3</v>
      </c>
      <c r="H207" s="6" t="e">
        <f>D11*0.7</f>
        <v>#VALUE!</v>
      </c>
      <c r="I207" s="7">
        <v>3</v>
      </c>
      <c r="J207" s="6" t="e">
        <f>D11*0.7</f>
        <v>#VALUE!</v>
      </c>
      <c r="K207" s="7">
        <v>3</v>
      </c>
      <c r="L207" s="6" t="e">
        <f>D11*0.75</f>
        <v>#VALUE!</v>
      </c>
      <c r="M207" s="7">
        <v>3</v>
      </c>
      <c r="N207" s="6" t="e">
        <f>D11*0.75</f>
        <v>#VALUE!</v>
      </c>
      <c r="O207" s="7">
        <v>3</v>
      </c>
      <c r="P207" s="6" t="e">
        <f>D11*0.8</f>
        <v>#VALUE!</v>
      </c>
      <c r="Q207" s="7">
        <v>3</v>
      </c>
      <c r="R207" s="6" t="e">
        <f>D11*0.8</f>
        <v>#VALUE!</v>
      </c>
      <c r="S207" s="7">
        <v>3</v>
      </c>
      <c r="T207" s="6" t="e">
        <f>D11*0.8</f>
        <v>#VALUE!</v>
      </c>
      <c r="U207" s="7">
        <v>3</v>
      </c>
      <c r="V207" s="6"/>
      <c r="W207" s="7"/>
      <c r="X207" s="6"/>
      <c r="Y207" s="7"/>
    </row>
    <row r="208" spans="2:25" s="9" customFormat="1" ht="12.75">
      <c r="B208" s="8">
        <v>3</v>
      </c>
      <c r="C208" s="29" t="s">
        <v>47</v>
      </c>
      <c r="D208" s="6"/>
      <c r="E208" s="52">
        <v>8</v>
      </c>
      <c r="F208" s="6"/>
      <c r="G208" s="7">
        <v>8</v>
      </c>
      <c r="H208" s="6"/>
      <c r="I208" s="7">
        <v>8</v>
      </c>
      <c r="J208" s="6"/>
      <c r="K208" s="7"/>
      <c r="L208" s="6"/>
      <c r="M208" s="7"/>
      <c r="N208" s="6"/>
      <c r="O208" s="7"/>
      <c r="P208" s="6"/>
      <c r="Q208" s="7"/>
      <c r="R208" s="6"/>
      <c r="S208" s="7"/>
      <c r="T208" s="6"/>
      <c r="U208" s="7"/>
      <c r="V208" s="6"/>
      <c r="W208" s="7"/>
      <c r="X208" s="6"/>
      <c r="Y208" s="7"/>
    </row>
    <row r="209" spans="2:25" s="9" customFormat="1" ht="12.75">
      <c r="B209" s="8">
        <v>4</v>
      </c>
      <c r="C209" s="29" t="s">
        <v>20</v>
      </c>
      <c r="D209" s="6"/>
      <c r="E209" s="52">
        <v>8</v>
      </c>
      <c r="F209" s="6"/>
      <c r="G209" s="7">
        <v>8</v>
      </c>
      <c r="H209" s="6"/>
      <c r="I209" s="7">
        <v>8</v>
      </c>
      <c r="J209" s="6"/>
      <c r="K209" s="7">
        <v>8</v>
      </c>
      <c r="L209" s="6"/>
      <c r="M209" s="7"/>
      <c r="N209" s="6"/>
      <c r="O209" s="7"/>
      <c r="P209" s="6"/>
      <c r="Q209" s="7"/>
      <c r="R209" s="6"/>
      <c r="S209" s="7"/>
      <c r="T209" s="6"/>
      <c r="U209" s="7"/>
      <c r="V209" s="6"/>
      <c r="W209" s="7"/>
      <c r="X209" s="6"/>
      <c r="Y209" s="7"/>
    </row>
    <row r="210" spans="2:25" s="9" customFormat="1" ht="12.75">
      <c r="B210" s="8">
        <v>5</v>
      </c>
      <c r="C210" s="29" t="s">
        <v>24</v>
      </c>
      <c r="D210" s="6"/>
      <c r="E210" s="52">
        <v>8</v>
      </c>
      <c r="F210" s="6"/>
      <c r="G210" s="7">
        <v>8</v>
      </c>
      <c r="H210" s="6"/>
      <c r="I210" s="7"/>
      <c r="J210" s="6"/>
      <c r="K210" s="7"/>
      <c r="L210" s="6"/>
      <c r="M210" s="7"/>
      <c r="N210" s="6"/>
      <c r="O210" s="7"/>
      <c r="P210" s="6"/>
      <c r="Q210" s="7"/>
      <c r="R210" s="6"/>
      <c r="S210" s="7"/>
      <c r="T210" s="6"/>
      <c r="U210" s="7"/>
      <c r="V210" s="6"/>
      <c r="W210" s="7"/>
      <c r="X210" s="6"/>
      <c r="Y210" s="7"/>
    </row>
    <row r="211" spans="2:25" s="9" customFormat="1" ht="12.75">
      <c r="B211" s="8">
        <v>6</v>
      </c>
      <c r="C211" s="13" t="s">
        <v>39</v>
      </c>
      <c r="D211" s="6"/>
      <c r="E211" s="7">
        <v>20</v>
      </c>
      <c r="F211" s="6"/>
      <c r="G211" s="7"/>
      <c r="H211" s="6"/>
      <c r="I211" s="7"/>
      <c r="J211" s="6"/>
      <c r="K211" s="7"/>
      <c r="L211" s="6"/>
      <c r="M211" s="7"/>
      <c r="N211" s="6"/>
      <c r="O211" s="7"/>
      <c r="P211" s="6"/>
      <c r="Q211" s="7"/>
      <c r="R211" s="6"/>
      <c r="S211" s="7"/>
      <c r="T211" s="6"/>
      <c r="U211" s="7"/>
      <c r="V211" s="6"/>
      <c r="W211" s="7"/>
      <c r="X211" s="6"/>
      <c r="Y211" s="7"/>
    </row>
    <row r="212" spans="2:25" s="9" customFormat="1" ht="12.75">
      <c r="B212" s="8"/>
      <c r="C212" s="13"/>
      <c r="D212" s="6"/>
      <c r="E212" s="7"/>
      <c r="F212" s="6"/>
      <c r="G212" s="7"/>
      <c r="H212" s="6"/>
      <c r="I212" s="7"/>
      <c r="J212" s="6"/>
      <c r="K212" s="7"/>
      <c r="L212" s="6"/>
      <c r="M212" s="7"/>
      <c r="N212" s="6"/>
      <c r="O212" s="7"/>
      <c r="P212" s="6"/>
      <c r="Q212" s="7"/>
      <c r="R212" s="6"/>
      <c r="S212" s="7"/>
      <c r="T212" s="6"/>
      <c r="U212" s="7"/>
      <c r="V212" s="6"/>
      <c r="W212" s="7"/>
      <c r="X212" s="6"/>
      <c r="Y212" s="7"/>
    </row>
    <row r="213" spans="2:25" s="9" customFormat="1" ht="12.75">
      <c r="B213" s="8"/>
      <c r="C213" s="13"/>
      <c r="D213" s="6"/>
      <c r="E213" s="7"/>
      <c r="F213" s="6"/>
      <c r="G213" s="7"/>
      <c r="H213" s="6"/>
      <c r="I213" s="7"/>
      <c r="J213" s="6"/>
      <c r="K213" s="7"/>
      <c r="L213" s="6"/>
      <c r="M213" s="7"/>
      <c r="N213" s="6"/>
      <c r="O213" s="7"/>
      <c r="P213" s="6"/>
      <c r="Q213" s="7"/>
      <c r="R213" s="6"/>
      <c r="S213" s="7"/>
      <c r="T213" s="6"/>
      <c r="U213" s="7"/>
      <c r="V213" s="6"/>
      <c r="W213" s="7"/>
      <c r="X213" s="6"/>
      <c r="Y213" s="7"/>
    </row>
    <row r="214" spans="2:25" s="9" customFormat="1" ht="12.75">
      <c r="B214" s="8"/>
      <c r="C214" s="13"/>
      <c r="D214" s="6"/>
      <c r="E214" s="7"/>
      <c r="F214" s="6"/>
      <c r="G214" s="7"/>
      <c r="H214" s="6"/>
      <c r="I214" s="7"/>
      <c r="J214" s="6"/>
      <c r="K214" s="7"/>
      <c r="L214" s="6"/>
      <c r="M214" s="7"/>
      <c r="N214" s="6"/>
      <c r="O214" s="7"/>
      <c r="P214" s="6"/>
      <c r="Q214" s="7"/>
      <c r="R214" s="6"/>
      <c r="S214" s="7"/>
      <c r="T214" s="6"/>
      <c r="U214" s="7"/>
      <c r="V214" s="6"/>
      <c r="W214" s="7"/>
      <c r="X214" s="6"/>
      <c r="Y214" s="7"/>
    </row>
    <row r="215" spans="2:25" s="9" customFormat="1" ht="12.75">
      <c r="B215" s="23"/>
      <c r="C215" s="24"/>
      <c r="D215" s="25"/>
      <c r="E215" s="26"/>
      <c r="F215" s="25"/>
      <c r="G215" s="26"/>
      <c r="H215" s="25"/>
      <c r="I215" s="26"/>
      <c r="J215" s="25"/>
      <c r="K215" s="26"/>
      <c r="L215" s="25"/>
      <c r="M215" s="26"/>
      <c r="N215" s="25"/>
      <c r="O215" s="26"/>
      <c r="P215" s="25"/>
      <c r="Q215" s="26"/>
      <c r="R215" s="25"/>
      <c r="S215" s="26"/>
      <c r="T215" s="25"/>
      <c r="U215" s="26"/>
      <c r="V215" s="25"/>
      <c r="W215" s="26"/>
      <c r="X215" s="25"/>
      <c r="Y215" s="26"/>
    </row>
    <row r="216" ht="15.75" thickBot="1">
      <c r="C216" s="4" t="s">
        <v>13</v>
      </c>
    </row>
    <row r="217" spans="2:25" s="18" customFormat="1" ht="12.75" thickBot="1">
      <c r="B217" s="16" t="s">
        <v>0</v>
      </c>
      <c r="C217" s="17" t="s">
        <v>1</v>
      </c>
      <c r="D217" s="100" t="s">
        <v>2</v>
      </c>
      <c r="E217" s="101"/>
      <c r="F217" s="100" t="s">
        <v>3</v>
      </c>
      <c r="G217" s="101"/>
      <c r="H217" s="100" t="s">
        <v>4</v>
      </c>
      <c r="I217" s="101"/>
      <c r="J217" s="105" t="s">
        <v>5</v>
      </c>
      <c r="K217" s="106"/>
      <c r="L217" s="100" t="s">
        <v>6</v>
      </c>
      <c r="M217" s="101"/>
      <c r="N217" s="100" t="s">
        <v>7</v>
      </c>
      <c r="O217" s="101"/>
      <c r="P217" s="100" t="s">
        <v>8</v>
      </c>
      <c r="Q217" s="101"/>
      <c r="R217" s="100" t="s">
        <v>9</v>
      </c>
      <c r="S217" s="101"/>
      <c r="T217" s="100" t="s">
        <v>10</v>
      </c>
      <c r="U217" s="101"/>
      <c r="V217" s="100" t="s">
        <v>11</v>
      </c>
      <c r="W217" s="101"/>
      <c r="X217" s="100" t="s">
        <v>12</v>
      </c>
      <c r="Y217" s="102"/>
    </row>
    <row r="218" spans="2:25" s="9" customFormat="1" ht="12.75">
      <c r="B218" s="8">
        <v>1</v>
      </c>
      <c r="C218" s="13" t="s">
        <v>27</v>
      </c>
      <c r="D218" s="6">
        <f>D7*0.45</f>
        <v>4.95</v>
      </c>
      <c r="E218" s="7">
        <v>10</v>
      </c>
      <c r="F218" s="6">
        <f>D7*0.6</f>
        <v>6.6</v>
      </c>
      <c r="G218" s="7">
        <v>5</v>
      </c>
      <c r="H218" s="6">
        <f>D7*0.65</f>
        <v>7.15</v>
      </c>
      <c r="I218" s="7">
        <v>5</v>
      </c>
      <c r="J218" s="6">
        <f>D7*0.7</f>
        <v>7.699999999999999</v>
      </c>
      <c r="K218" s="7">
        <v>5</v>
      </c>
      <c r="L218" s="6">
        <f>D7*0.75</f>
        <v>8.25</v>
      </c>
      <c r="M218" s="7">
        <v>4</v>
      </c>
      <c r="N218" s="6">
        <f>D7*0.8</f>
        <v>8.8</v>
      </c>
      <c r="O218" s="7">
        <v>3</v>
      </c>
      <c r="P218" s="6">
        <f>D7*0.8</f>
        <v>8.8</v>
      </c>
      <c r="Q218" s="7">
        <v>3</v>
      </c>
      <c r="R218" s="6">
        <f>D7*0.8</f>
        <v>8.8</v>
      </c>
      <c r="S218" s="7">
        <v>3</v>
      </c>
      <c r="T218" s="6">
        <f>D7*0.85</f>
        <v>9.35</v>
      </c>
      <c r="U218" s="7">
        <v>3</v>
      </c>
      <c r="V218" s="6"/>
      <c r="W218" s="7"/>
      <c r="X218" s="6"/>
      <c r="Y218" s="7"/>
    </row>
    <row r="219" spans="2:25" s="9" customFormat="1" ht="12.75">
      <c r="B219" s="8">
        <v>2</v>
      </c>
      <c r="C219" s="13" t="s">
        <v>30</v>
      </c>
      <c r="D219" s="6" t="e">
        <f>D12*0.45</f>
        <v>#VALUE!</v>
      </c>
      <c r="E219" s="7">
        <v>10</v>
      </c>
      <c r="F219" s="6" t="e">
        <f>D12*0.65</f>
        <v>#VALUE!</v>
      </c>
      <c r="G219" s="7">
        <v>4</v>
      </c>
      <c r="H219" s="6" t="e">
        <f>D12*0.65</f>
        <v>#VALUE!</v>
      </c>
      <c r="I219" s="7">
        <v>4</v>
      </c>
      <c r="J219" s="6" t="e">
        <f>D12*0.7</f>
        <v>#VALUE!</v>
      </c>
      <c r="K219" s="7">
        <v>4</v>
      </c>
      <c r="L219" s="6" t="e">
        <f>D12*0.7</f>
        <v>#VALUE!</v>
      </c>
      <c r="M219" s="7">
        <v>4</v>
      </c>
      <c r="N219" s="6" t="e">
        <f>D12*0.7</f>
        <v>#VALUE!</v>
      </c>
      <c r="O219" s="7">
        <v>4</v>
      </c>
      <c r="P219" s="6" t="e">
        <f>D12*0.7</f>
        <v>#VALUE!</v>
      </c>
      <c r="Q219" s="7">
        <v>4</v>
      </c>
      <c r="R219" s="6" t="e">
        <f>D12*0.75</f>
        <v>#VALUE!</v>
      </c>
      <c r="S219" s="7">
        <v>3</v>
      </c>
      <c r="T219" s="6" t="e">
        <f>D12*0.75</f>
        <v>#VALUE!</v>
      </c>
      <c r="U219" s="7">
        <v>3</v>
      </c>
      <c r="V219" s="6" t="e">
        <f>D12*0.75</f>
        <v>#VALUE!</v>
      </c>
      <c r="W219" s="7">
        <v>3</v>
      </c>
      <c r="X219" s="6"/>
      <c r="Y219" s="7"/>
    </row>
    <row r="220" spans="2:25" s="9" customFormat="1" ht="12.75">
      <c r="B220" s="8">
        <v>3</v>
      </c>
      <c r="C220" s="29" t="s">
        <v>26</v>
      </c>
      <c r="D220" s="6"/>
      <c r="E220" s="52">
        <v>8</v>
      </c>
      <c r="F220" s="6"/>
      <c r="G220" s="7">
        <v>8</v>
      </c>
      <c r="H220" s="6"/>
      <c r="I220" s="7">
        <v>8</v>
      </c>
      <c r="J220" s="6"/>
      <c r="K220" s="7">
        <v>8</v>
      </c>
      <c r="L220" s="6"/>
      <c r="M220" s="7"/>
      <c r="N220" s="6"/>
      <c r="O220" s="7"/>
      <c r="P220" s="6"/>
      <c r="Q220" s="7"/>
      <c r="R220" s="6"/>
      <c r="S220" s="7"/>
      <c r="T220" s="6"/>
      <c r="U220" s="7"/>
      <c r="V220" s="6"/>
      <c r="W220" s="7"/>
      <c r="X220" s="6"/>
      <c r="Y220" s="7"/>
    </row>
    <row r="221" spans="2:25" s="9" customFormat="1" ht="12.75">
      <c r="B221" s="8">
        <v>4</v>
      </c>
      <c r="C221" s="28" t="s">
        <v>23</v>
      </c>
      <c r="D221" s="6"/>
      <c r="E221" s="52">
        <v>8</v>
      </c>
      <c r="F221" s="6"/>
      <c r="G221" s="7">
        <v>8</v>
      </c>
      <c r="H221" s="6"/>
      <c r="I221" s="7"/>
      <c r="J221" s="6"/>
      <c r="K221" s="7"/>
      <c r="L221" s="6"/>
      <c r="M221" s="7"/>
      <c r="N221" s="6"/>
      <c r="O221" s="7"/>
      <c r="P221" s="6"/>
      <c r="Q221" s="7"/>
      <c r="R221" s="6"/>
      <c r="S221" s="7"/>
      <c r="T221" s="6"/>
      <c r="U221" s="7"/>
      <c r="V221" s="6"/>
      <c r="W221" s="7"/>
      <c r="X221" s="6"/>
      <c r="Y221" s="7"/>
    </row>
    <row r="222" spans="2:25" s="9" customFormat="1" ht="12.75">
      <c r="B222" s="8">
        <v>5</v>
      </c>
      <c r="C222" s="13" t="s">
        <v>38</v>
      </c>
      <c r="D222" s="6"/>
      <c r="E222" s="7">
        <v>8</v>
      </c>
      <c r="F222" s="6"/>
      <c r="G222" s="7"/>
      <c r="H222" s="6"/>
      <c r="I222" s="7"/>
      <c r="J222" s="6"/>
      <c r="K222" s="7"/>
      <c r="L222" s="6"/>
      <c r="M222" s="7"/>
      <c r="N222" s="6"/>
      <c r="O222" s="7"/>
      <c r="P222" s="6"/>
      <c r="Q222" s="7"/>
      <c r="R222" s="6"/>
      <c r="S222" s="7"/>
      <c r="T222" s="6"/>
      <c r="U222" s="7"/>
      <c r="V222" s="6"/>
      <c r="W222" s="7"/>
      <c r="X222" s="6"/>
      <c r="Y222" s="7"/>
    </row>
    <row r="223" spans="2:25" s="9" customFormat="1" ht="12.75">
      <c r="B223" s="8">
        <v>6</v>
      </c>
      <c r="C223" s="13" t="s">
        <v>40</v>
      </c>
      <c r="D223" s="6"/>
      <c r="E223" s="7">
        <v>20</v>
      </c>
      <c r="F223" s="6"/>
      <c r="G223" s="7"/>
      <c r="H223" s="6"/>
      <c r="I223" s="7"/>
      <c r="J223" s="6"/>
      <c r="K223" s="7"/>
      <c r="L223" s="6"/>
      <c r="M223" s="7"/>
      <c r="N223" s="6"/>
      <c r="O223" s="7"/>
      <c r="P223" s="6"/>
      <c r="Q223" s="7"/>
      <c r="R223" s="6"/>
      <c r="S223" s="7"/>
      <c r="T223" s="6"/>
      <c r="U223" s="7"/>
      <c r="V223" s="6"/>
      <c r="W223" s="7"/>
      <c r="X223" s="6"/>
      <c r="Y223" s="7"/>
    </row>
    <row r="224" spans="2:25" s="9" customFormat="1" ht="12.75">
      <c r="B224" s="8">
        <v>7</v>
      </c>
      <c r="C224" s="13" t="s">
        <v>72</v>
      </c>
      <c r="D224" s="6"/>
      <c r="E224" s="7">
        <v>10</v>
      </c>
      <c r="F224" s="6"/>
      <c r="G224" s="7">
        <v>10</v>
      </c>
      <c r="H224" s="6"/>
      <c r="I224" s="7"/>
      <c r="J224" s="6"/>
      <c r="K224" s="7"/>
      <c r="L224" s="6"/>
      <c r="M224" s="7"/>
      <c r="N224" s="6"/>
      <c r="O224" s="7"/>
      <c r="P224" s="6"/>
      <c r="Q224" s="7"/>
      <c r="R224" s="6"/>
      <c r="S224" s="7"/>
      <c r="T224" s="6"/>
      <c r="U224" s="7"/>
      <c r="V224" s="6"/>
      <c r="W224" s="7"/>
      <c r="X224" s="6"/>
      <c r="Y224" s="7"/>
    </row>
    <row r="225" spans="2:25" s="9" customFormat="1" ht="12.75">
      <c r="B225" s="8"/>
      <c r="C225" s="13"/>
      <c r="D225" s="6"/>
      <c r="E225" s="7"/>
      <c r="F225" s="6"/>
      <c r="G225" s="7"/>
      <c r="H225" s="6"/>
      <c r="I225" s="7"/>
      <c r="J225" s="6"/>
      <c r="K225" s="7"/>
      <c r="L225" s="6"/>
      <c r="M225" s="7"/>
      <c r="N225" s="6"/>
      <c r="O225" s="7"/>
      <c r="P225" s="6"/>
      <c r="Q225" s="7"/>
      <c r="R225" s="6"/>
      <c r="S225" s="7"/>
      <c r="T225" s="6"/>
      <c r="U225" s="7"/>
      <c r="V225" s="6"/>
      <c r="W225" s="7"/>
      <c r="X225" s="6"/>
      <c r="Y225" s="7"/>
    </row>
    <row r="226" spans="2:25" s="9" customFormat="1" ht="12.75">
      <c r="B226" s="23"/>
      <c r="C226" s="24"/>
      <c r="D226" s="25"/>
      <c r="E226" s="26"/>
      <c r="F226" s="25"/>
      <c r="G226" s="26"/>
      <c r="H226" s="25"/>
      <c r="I226" s="26"/>
      <c r="J226" s="25"/>
      <c r="K226" s="26"/>
      <c r="L226" s="25"/>
      <c r="M226" s="26"/>
      <c r="N226" s="25"/>
      <c r="O226" s="26"/>
      <c r="P226" s="25"/>
      <c r="Q226" s="26"/>
      <c r="R226" s="25"/>
      <c r="S226" s="26"/>
      <c r="T226" s="25"/>
      <c r="U226" s="26"/>
      <c r="V226" s="25"/>
      <c r="W226" s="26"/>
      <c r="X226" s="25"/>
      <c r="Y226" s="26"/>
    </row>
    <row r="227" spans="2:25" s="9" customFormat="1" ht="12.75">
      <c r="B227" s="23"/>
      <c r="C227" s="24"/>
      <c r="D227" s="25"/>
      <c r="E227" s="26"/>
      <c r="F227" s="25"/>
      <c r="G227" s="26"/>
      <c r="H227" s="25"/>
      <c r="I227" s="26"/>
      <c r="J227" s="25"/>
      <c r="K227" s="26"/>
      <c r="L227" s="25"/>
      <c r="M227" s="26"/>
      <c r="N227" s="25"/>
      <c r="O227" s="26"/>
      <c r="P227" s="25"/>
      <c r="Q227" s="26"/>
      <c r="R227" s="25"/>
      <c r="S227" s="26"/>
      <c r="T227" s="25"/>
      <c r="U227" s="26"/>
      <c r="V227" s="25"/>
      <c r="W227" s="26"/>
      <c r="X227" s="25"/>
      <c r="Y227" s="26"/>
    </row>
    <row r="229" ht="18">
      <c r="C229" s="3" t="s">
        <v>57</v>
      </c>
    </row>
    <row r="230" spans="2:26" ht="12.75">
      <c r="B230" s="10"/>
      <c r="C230" s="11"/>
      <c r="D230" s="10"/>
      <c r="E230" s="12"/>
      <c r="F230" s="10"/>
      <c r="G230" s="12"/>
      <c r="H230" s="10"/>
      <c r="I230" s="12"/>
      <c r="J230" s="10"/>
      <c r="K230" s="12"/>
      <c r="L230" s="10"/>
      <c r="M230" s="12"/>
      <c r="N230" s="10"/>
      <c r="O230" s="12"/>
      <c r="P230" s="10"/>
      <c r="Q230" s="12"/>
      <c r="R230" s="10"/>
      <c r="S230" s="12"/>
      <c r="T230" s="10"/>
      <c r="U230" s="12"/>
      <c r="V230" s="10"/>
      <c r="W230" s="12"/>
      <c r="X230" s="10"/>
      <c r="Y230" s="12"/>
      <c r="Z230" s="11"/>
    </row>
    <row r="233" ht="15.75" thickBot="1">
      <c r="C233" s="4" t="s">
        <v>41</v>
      </c>
    </row>
    <row r="234" spans="2:25" s="18" customFormat="1" ht="12.75" thickBot="1">
      <c r="B234" s="16" t="s">
        <v>0</v>
      </c>
      <c r="C234" s="17" t="s">
        <v>1</v>
      </c>
      <c r="D234" s="100" t="s">
        <v>2</v>
      </c>
      <c r="E234" s="101"/>
      <c r="F234" s="100" t="s">
        <v>3</v>
      </c>
      <c r="G234" s="101"/>
      <c r="H234" s="100" t="s">
        <v>4</v>
      </c>
      <c r="I234" s="101"/>
      <c r="J234" s="105" t="s">
        <v>5</v>
      </c>
      <c r="K234" s="106"/>
      <c r="L234" s="100" t="s">
        <v>6</v>
      </c>
      <c r="M234" s="101"/>
      <c r="N234" s="100" t="s">
        <v>7</v>
      </c>
      <c r="O234" s="101"/>
      <c r="P234" s="100" t="s">
        <v>8</v>
      </c>
      <c r="Q234" s="101"/>
      <c r="R234" s="100" t="s">
        <v>9</v>
      </c>
      <c r="S234" s="101"/>
      <c r="T234" s="100" t="s">
        <v>10</v>
      </c>
      <c r="U234" s="101"/>
      <c r="V234" s="100" t="s">
        <v>11</v>
      </c>
      <c r="W234" s="101"/>
      <c r="X234" s="100" t="s">
        <v>12</v>
      </c>
      <c r="Y234" s="102"/>
    </row>
    <row r="235" spans="2:25" s="9" customFormat="1" ht="12.75">
      <c r="B235" s="8">
        <v>1</v>
      </c>
      <c r="C235" s="13" t="s">
        <v>27</v>
      </c>
      <c r="D235" s="6">
        <f>D7*0.45</f>
        <v>4.95</v>
      </c>
      <c r="E235" s="7">
        <v>10</v>
      </c>
      <c r="F235" s="6">
        <f>D7*0.65</f>
        <v>7.15</v>
      </c>
      <c r="G235" s="7">
        <v>4</v>
      </c>
      <c r="H235" s="6">
        <f>D7*0.7</f>
        <v>7.699999999999999</v>
      </c>
      <c r="I235" s="7">
        <v>4</v>
      </c>
      <c r="J235" s="6">
        <f>D7*0.7</f>
        <v>7.699999999999999</v>
      </c>
      <c r="K235" s="7">
        <v>4</v>
      </c>
      <c r="L235" s="6">
        <f>D7*0.75</f>
        <v>8.25</v>
      </c>
      <c r="M235" s="7">
        <v>3</v>
      </c>
      <c r="N235" s="6">
        <f>D7*0.75</f>
        <v>8.25</v>
      </c>
      <c r="O235" s="7">
        <v>3</v>
      </c>
      <c r="P235" s="6">
        <f>D7*0.75</f>
        <v>8.25</v>
      </c>
      <c r="Q235" s="7">
        <v>3</v>
      </c>
      <c r="R235" s="6">
        <f>D7*0.75</f>
        <v>8.25</v>
      </c>
      <c r="S235" s="7">
        <v>3</v>
      </c>
      <c r="T235" s="6"/>
      <c r="U235" s="7"/>
      <c r="V235" s="6"/>
      <c r="W235" s="7"/>
      <c r="X235" s="6"/>
      <c r="Y235" s="7"/>
    </row>
    <row r="236" spans="2:25" s="9" customFormat="1" ht="12.75">
      <c r="B236" s="8">
        <v>2</v>
      </c>
      <c r="C236" s="13" t="s">
        <v>18</v>
      </c>
      <c r="D236" s="6">
        <f>D8*0.45</f>
        <v>4.95</v>
      </c>
      <c r="E236" s="7">
        <v>10</v>
      </c>
      <c r="F236" s="6">
        <f>D8*0.6</f>
        <v>6.6</v>
      </c>
      <c r="G236" s="7">
        <v>5</v>
      </c>
      <c r="H236" s="6">
        <f>D8*0.65</f>
        <v>7.15</v>
      </c>
      <c r="I236" s="7">
        <v>5</v>
      </c>
      <c r="J236" s="6">
        <f>D8*0.7</f>
        <v>7.699999999999999</v>
      </c>
      <c r="K236" s="7">
        <v>4</v>
      </c>
      <c r="L236" s="6">
        <f>D8*0.75</f>
        <v>8.25</v>
      </c>
      <c r="M236" s="7">
        <v>4</v>
      </c>
      <c r="N236" s="6">
        <f>D8*0.8</f>
        <v>8.8</v>
      </c>
      <c r="O236" s="7">
        <v>3</v>
      </c>
      <c r="P236" s="6">
        <f>D8*0.8</f>
        <v>8.8</v>
      </c>
      <c r="Q236" s="7">
        <v>3</v>
      </c>
      <c r="R236" s="6">
        <f>D8*0.8</f>
        <v>8.8</v>
      </c>
      <c r="S236" s="7">
        <v>3</v>
      </c>
      <c r="T236" s="6"/>
      <c r="U236" s="7"/>
      <c r="V236" s="6"/>
      <c r="W236" s="7"/>
      <c r="X236" s="6"/>
      <c r="Y236" s="7"/>
    </row>
    <row r="237" spans="2:25" s="9" customFormat="1" ht="12.75">
      <c r="B237" s="8">
        <v>3</v>
      </c>
      <c r="C237" s="13" t="s">
        <v>22</v>
      </c>
      <c r="D237" s="40" t="s">
        <v>43</v>
      </c>
      <c r="E237" s="52">
        <v>30</v>
      </c>
      <c r="F237" s="6"/>
      <c r="G237" s="7">
        <v>15</v>
      </c>
      <c r="H237" s="6"/>
      <c r="I237" s="7">
        <v>15</v>
      </c>
      <c r="J237" s="6"/>
      <c r="K237" s="7">
        <v>15</v>
      </c>
      <c r="L237" s="6"/>
      <c r="M237" s="7"/>
      <c r="N237" s="6"/>
      <c r="O237" s="7"/>
      <c r="P237" s="6"/>
      <c r="Q237" s="7"/>
      <c r="R237" s="6"/>
      <c r="S237" s="7"/>
      <c r="T237" s="6"/>
      <c r="U237" s="7"/>
      <c r="V237" s="6"/>
      <c r="W237" s="7"/>
      <c r="X237" s="6"/>
      <c r="Y237" s="7"/>
    </row>
    <row r="238" spans="2:25" s="9" customFormat="1" ht="12.75">
      <c r="B238" s="8">
        <v>4</v>
      </c>
      <c r="C238" s="28" t="s">
        <v>44</v>
      </c>
      <c r="D238" s="6"/>
      <c r="E238" s="52">
        <v>5</v>
      </c>
      <c r="F238" s="6"/>
      <c r="G238" s="53" t="s">
        <v>45</v>
      </c>
      <c r="H238" s="6"/>
      <c r="I238" s="53" t="s">
        <v>45</v>
      </c>
      <c r="J238" s="6"/>
      <c r="K238" s="7"/>
      <c r="L238" s="6"/>
      <c r="M238" s="7"/>
      <c r="N238" s="6"/>
      <c r="O238" s="7"/>
      <c r="P238" s="6"/>
      <c r="Q238" s="7"/>
      <c r="R238" s="6"/>
      <c r="S238" s="7"/>
      <c r="T238" s="6"/>
      <c r="U238" s="7"/>
      <c r="V238" s="6"/>
      <c r="W238" s="7"/>
      <c r="X238" s="6"/>
      <c r="Y238" s="7"/>
    </row>
    <row r="239" spans="2:25" s="9" customFormat="1" ht="12.75">
      <c r="B239" s="8">
        <v>5</v>
      </c>
      <c r="C239" s="13" t="s">
        <v>37</v>
      </c>
      <c r="D239" s="6"/>
      <c r="E239" s="7">
        <v>20</v>
      </c>
      <c r="F239" s="6"/>
      <c r="G239" s="7"/>
      <c r="H239" s="6"/>
      <c r="I239" s="7"/>
      <c r="J239" s="6"/>
      <c r="K239" s="7"/>
      <c r="L239" s="6"/>
      <c r="M239" s="7"/>
      <c r="N239" s="6"/>
      <c r="O239" s="7"/>
      <c r="P239" s="6"/>
      <c r="Q239" s="7"/>
      <c r="R239" s="6"/>
      <c r="S239" s="7"/>
      <c r="T239" s="6"/>
      <c r="U239" s="7"/>
      <c r="V239" s="6"/>
      <c r="W239" s="7"/>
      <c r="X239" s="6"/>
      <c r="Y239" s="7"/>
    </row>
    <row r="240" spans="2:25" s="9" customFormat="1" ht="12.75">
      <c r="B240" s="8"/>
      <c r="C240" s="13"/>
      <c r="D240" s="6"/>
      <c r="E240" s="7"/>
      <c r="F240" s="6"/>
      <c r="G240" s="7"/>
      <c r="H240" s="6"/>
      <c r="I240" s="7"/>
      <c r="J240" s="6"/>
      <c r="K240" s="7"/>
      <c r="L240" s="6"/>
      <c r="M240" s="7"/>
      <c r="N240" s="6"/>
      <c r="O240" s="7"/>
      <c r="P240" s="6"/>
      <c r="Q240" s="7"/>
      <c r="R240" s="6"/>
      <c r="S240" s="7"/>
      <c r="T240" s="6"/>
      <c r="U240" s="7"/>
      <c r="V240" s="6"/>
      <c r="W240" s="7"/>
      <c r="X240" s="6"/>
      <c r="Y240" s="7"/>
    </row>
    <row r="241" spans="2:25" s="9" customFormat="1" ht="12.75">
      <c r="B241" s="23"/>
      <c r="C241" s="24"/>
      <c r="D241" s="25"/>
      <c r="E241" s="26"/>
      <c r="F241" s="25"/>
      <c r="G241" s="26"/>
      <c r="H241" s="25"/>
      <c r="I241" s="26"/>
      <c r="J241" s="25"/>
      <c r="K241" s="26"/>
      <c r="L241" s="25"/>
      <c r="M241" s="26"/>
      <c r="N241" s="25"/>
      <c r="O241" s="26"/>
      <c r="P241" s="25"/>
      <c r="Q241" s="26"/>
      <c r="R241" s="25"/>
      <c r="S241" s="26"/>
      <c r="T241" s="25"/>
      <c r="U241" s="26"/>
      <c r="V241" s="25"/>
      <c r="W241" s="26"/>
      <c r="X241" s="25"/>
      <c r="Y241" s="26"/>
    </row>
    <row r="242" ht="15.75" thickBot="1">
      <c r="C242" s="4" t="s">
        <v>13</v>
      </c>
    </row>
    <row r="243" spans="2:25" s="18" customFormat="1" ht="12.75" thickBot="1">
      <c r="B243" s="16" t="s">
        <v>0</v>
      </c>
      <c r="C243" s="17" t="s">
        <v>1</v>
      </c>
      <c r="D243" s="100" t="s">
        <v>2</v>
      </c>
      <c r="E243" s="101"/>
      <c r="F243" s="100" t="s">
        <v>3</v>
      </c>
      <c r="G243" s="101"/>
      <c r="H243" s="100" t="s">
        <v>4</v>
      </c>
      <c r="I243" s="101"/>
      <c r="J243" s="105" t="s">
        <v>5</v>
      </c>
      <c r="K243" s="106"/>
      <c r="L243" s="100" t="s">
        <v>6</v>
      </c>
      <c r="M243" s="101"/>
      <c r="N243" s="100" t="s">
        <v>7</v>
      </c>
      <c r="O243" s="101"/>
      <c r="P243" s="100" t="s">
        <v>8</v>
      </c>
      <c r="Q243" s="101"/>
      <c r="R243" s="100" t="s">
        <v>9</v>
      </c>
      <c r="S243" s="101"/>
      <c r="T243" s="100" t="s">
        <v>10</v>
      </c>
      <c r="U243" s="101"/>
      <c r="V243" s="100" t="s">
        <v>11</v>
      </c>
      <c r="W243" s="101"/>
      <c r="X243" s="100" t="s">
        <v>12</v>
      </c>
      <c r="Y243" s="102"/>
    </row>
    <row r="244" spans="2:25" s="9" customFormat="1" ht="12.75">
      <c r="B244" s="8">
        <v>1</v>
      </c>
      <c r="C244" s="13" t="s">
        <v>28</v>
      </c>
      <c r="D244" s="6">
        <f>D9*0.45</f>
        <v>4.95</v>
      </c>
      <c r="E244" s="7">
        <v>8</v>
      </c>
      <c r="F244" s="6">
        <f>D9*0.65</f>
        <v>7.15</v>
      </c>
      <c r="G244" s="7">
        <v>6</v>
      </c>
      <c r="H244" s="6">
        <f>D9*0.7</f>
        <v>7.699999999999999</v>
      </c>
      <c r="I244" s="7">
        <v>6</v>
      </c>
      <c r="J244" s="6">
        <f>D9*0.75</f>
        <v>8.25</v>
      </c>
      <c r="K244" s="7">
        <v>6</v>
      </c>
      <c r="L244" s="6">
        <f>D9*0.75</f>
        <v>8.25</v>
      </c>
      <c r="M244" s="7">
        <v>6</v>
      </c>
      <c r="N244" s="6">
        <f>D9*0.75</f>
        <v>8.25</v>
      </c>
      <c r="O244" s="7">
        <v>6</v>
      </c>
      <c r="P244" s="6"/>
      <c r="Q244" s="7"/>
      <c r="R244" s="6"/>
      <c r="S244" s="7"/>
      <c r="T244" s="6"/>
      <c r="U244" s="7"/>
      <c r="V244" s="6"/>
      <c r="W244" s="7"/>
      <c r="X244" s="6"/>
      <c r="Y244" s="7"/>
    </row>
    <row r="245" spans="2:25" s="9" customFormat="1" ht="12.75">
      <c r="B245" s="8">
        <v>2</v>
      </c>
      <c r="C245" s="13" t="s">
        <v>17</v>
      </c>
      <c r="D245" s="6" t="e">
        <f>D11*0.45</f>
        <v>#VALUE!</v>
      </c>
      <c r="E245" s="7">
        <v>10</v>
      </c>
      <c r="F245" s="6" t="e">
        <f>D11*0.65</f>
        <v>#VALUE!</v>
      </c>
      <c r="G245" s="7">
        <v>3</v>
      </c>
      <c r="H245" s="6" t="e">
        <f>D11*0.65</f>
        <v>#VALUE!</v>
      </c>
      <c r="I245" s="7">
        <v>3</v>
      </c>
      <c r="J245" s="6" t="e">
        <f>D11*0.7</f>
        <v>#VALUE!</v>
      </c>
      <c r="K245" s="7">
        <v>3</v>
      </c>
      <c r="L245" s="6" t="e">
        <f>D11*0.7</f>
        <v>#VALUE!</v>
      </c>
      <c r="M245" s="7">
        <v>3</v>
      </c>
      <c r="N245" s="6" t="e">
        <f>D11*0.75</f>
        <v>#VALUE!</v>
      </c>
      <c r="O245" s="7">
        <v>3</v>
      </c>
      <c r="P245" s="6" t="e">
        <f>D11*0.75</f>
        <v>#VALUE!</v>
      </c>
      <c r="Q245" s="7">
        <v>3</v>
      </c>
      <c r="R245" s="6"/>
      <c r="S245" s="7"/>
      <c r="T245" s="6"/>
      <c r="U245" s="7"/>
      <c r="V245" s="6"/>
      <c r="W245" s="7"/>
      <c r="X245" s="6"/>
      <c r="Y245" s="7"/>
    </row>
    <row r="246" spans="2:25" s="9" customFormat="1" ht="12.75">
      <c r="B246" s="8">
        <v>3</v>
      </c>
      <c r="C246" s="29" t="s">
        <v>48</v>
      </c>
      <c r="D246" s="6"/>
      <c r="E246" s="52">
        <v>6</v>
      </c>
      <c r="F246" s="6"/>
      <c r="G246" s="7">
        <v>6</v>
      </c>
      <c r="H246" s="6"/>
      <c r="I246" s="7">
        <v>6</v>
      </c>
      <c r="J246" s="6"/>
      <c r="K246" s="7"/>
      <c r="L246" s="6"/>
      <c r="M246" s="7"/>
      <c r="N246" s="6"/>
      <c r="O246" s="7"/>
      <c r="P246" s="6"/>
      <c r="Q246" s="7"/>
      <c r="R246" s="6"/>
      <c r="S246" s="7"/>
      <c r="T246" s="6"/>
      <c r="U246" s="7"/>
      <c r="V246" s="6"/>
      <c r="W246" s="7"/>
      <c r="X246" s="6"/>
      <c r="Y246" s="7"/>
    </row>
    <row r="247" spans="2:25" s="9" customFormat="1" ht="12.75">
      <c r="B247" s="8">
        <v>4</v>
      </c>
      <c r="C247" s="29" t="s">
        <v>21</v>
      </c>
      <c r="D247" s="6"/>
      <c r="E247" s="52">
        <v>6</v>
      </c>
      <c r="F247" s="6"/>
      <c r="G247" s="52">
        <v>6</v>
      </c>
      <c r="H247" s="6"/>
      <c r="I247" s="7">
        <v>6</v>
      </c>
      <c r="J247" s="6"/>
      <c r="K247" s="7">
        <v>6</v>
      </c>
      <c r="L247" s="6"/>
      <c r="M247" s="7">
        <v>6</v>
      </c>
      <c r="N247" s="6"/>
      <c r="O247" s="7"/>
      <c r="P247" s="6"/>
      <c r="Q247" s="7"/>
      <c r="R247" s="6"/>
      <c r="S247" s="7"/>
      <c r="T247" s="6"/>
      <c r="U247" s="7"/>
      <c r="V247" s="6"/>
      <c r="W247" s="7"/>
      <c r="X247" s="6"/>
      <c r="Y247" s="7"/>
    </row>
    <row r="248" spans="2:25" s="9" customFormat="1" ht="12.75">
      <c r="B248" s="8">
        <v>5</v>
      </c>
      <c r="C248" s="29" t="s">
        <v>24</v>
      </c>
      <c r="D248" s="6"/>
      <c r="E248" s="52">
        <v>6</v>
      </c>
      <c r="F248" s="6"/>
      <c r="G248" s="7">
        <v>6</v>
      </c>
      <c r="H248" s="6"/>
      <c r="I248" s="7"/>
      <c r="J248" s="6"/>
      <c r="K248" s="7"/>
      <c r="L248" s="6"/>
      <c r="M248" s="7"/>
      <c r="N248" s="6"/>
      <c r="O248" s="7"/>
      <c r="P248" s="6"/>
      <c r="Q248" s="7"/>
      <c r="R248" s="6"/>
      <c r="S248" s="7"/>
      <c r="T248" s="6"/>
      <c r="U248" s="7"/>
      <c r="V248" s="6"/>
      <c r="W248" s="7"/>
      <c r="X248" s="6"/>
      <c r="Y248" s="7"/>
    </row>
    <row r="249" spans="2:25" s="9" customFormat="1" ht="12.75">
      <c r="B249" s="8">
        <v>6</v>
      </c>
      <c r="C249" s="13" t="s">
        <v>39</v>
      </c>
      <c r="D249" s="6"/>
      <c r="E249" s="7">
        <v>20</v>
      </c>
      <c r="F249" s="6"/>
      <c r="G249" s="7"/>
      <c r="H249" s="6"/>
      <c r="I249" s="7"/>
      <c r="J249" s="6"/>
      <c r="K249" s="7"/>
      <c r="L249" s="6"/>
      <c r="M249" s="7"/>
      <c r="N249" s="6"/>
      <c r="O249" s="7"/>
      <c r="P249" s="6"/>
      <c r="Q249" s="7"/>
      <c r="R249" s="6"/>
      <c r="S249" s="7"/>
      <c r="T249" s="6"/>
      <c r="U249" s="7"/>
      <c r="V249" s="6"/>
      <c r="W249" s="7"/>
      <c r="X249" s="6"/>
      <c r="Y249" s="7"/>
    </row>
    <row r="250" spans="2:25" s="9" customFormat="1" ht="12.75">
      <c r="B250" s="8"/>
      <c r="C250" s="29"/>
      <c r="D250" s="6"/>
      <c r="E250" s="7"/>
      <c r="F250" s="6"/>
      <c r="G250" s="7"/>
      <c r="H250" s="6"/>
      <c r="I250" s="7"/>
      <c r="J250" s="6"/>
      <c r="K250" s="7"/>
      <c r="L250" s="6"/>
      <c r="M250" s="7"/>
      <c r="N250" s="6"/>
      <c r="O250" s="7"/>
      <c r="P250" s="6"/>
      <c r="Q250" s="7"/>
      <c r="R250" s="6"/>
      <c r="S250" s="7"/>
      <c r="T250" s="6"/>
      <c r="U250" s="7"/>
      <c r="V250" s="6"/>
      <c r="W250" s="7"/>
      <c r="X250" s="6"/>
      <c r="Y250" s="7"/>
    </row>
    <row r="251" spans="2:25" s="9" customFormat="1" ht="12.75">
      <c r="B251" s="8"/>
      <c r="C251" s="13"/>
      <c r="D251" s="6"/>
      <c r="E251" s="7"/>
      <c r="F251" s="6"/>
      <c r="G251" s="7"/>
      <c r="H251" s="6"/>
      <c r="I251" s="7"/>
      <c r="J251" s="6"/>
      <c r="K251" s="7"/>
      <c r="L251" s="6"/>
      <c r="M251" s="7"/>
      <c r="N251" s="6"/>
      <c r="O251" s="7"/>
      <c r="P251" s="6"/>
      <c r="Q251" s="7"/>
      <c r="R251" s="6"/>
      <c r="S251" s="7"/>
      <c r="T251" s="6"/>
      <c r="U251" s="7"/>
      <c r="V251" s="6"/>
      <c r="W251" s="7"/>
      <c r="X251" s="6"/>
      <c r="Y251" s="7"/>
    </row>
    <row r="252" spans="2:25" s="9" customFormat="1" ht="12.75">
      <c r="B252" s="8"/>
      <c r="C252" s="13"/>
      <c r="D252" s="6"/>
      <c r="E252" s="7"/>
      <c r="F252" s="6"/>
      <c r="G252" s="7"/>
      <c r="H252" s="6"/>
      <c r="I252" s="7"/>
      <c r="J252" s="6"/>
      <c r="K252" s="7"/>
      <c r="L252" s="6"/>
      <c r="M252" s="7"/>
      <c r="N252" s="6"/>
      <c r="O252" s="7"/>
      <c r="P252" s="6"/>
      <c r="Q252" s="7"/>
      <c r="R252" s="6"/>
      <c r="S252" s="7"/>
      <c r="T252" s="6"/>
      <c r="U252" s="7"/>
      <c r="V252" s="6"/>
      <c r="W252" s="7"/>
      <c r="X252" s="6"/>
      <c r="Y252" s="7"/>
    </row>
    <row r="253" spans="2:25" s="9" customFormat="1" ht="12.75">
      <c r="B253" s="23"/>
      <c r="C253" s="24"/>
      <c r="D253" s="25"/>
      <c r="E253" s="26"/>
      <c r="F253" s="25"/>
      <c r="G253" s="26"/>
      <c r="H253" s="25"/>
      <c r="I253" s="26"/>
      <c r="J253" s="25"/>
      <c r="K253" s="26"/>
      <c r="L253" s="25"/>
      <c r="M253" s="26"/>
      <c r="N253" s="25"/>
      <c r="O253" s="26"/>
      <c r="P253" s="25"/>
      <c r="Q253" s="26"/>
      <c r="R253" s="25"/>
      <c r="S253" s="26"/>
      <c r="T253" s="25"/>
      <c r="U253" s="26"/>
      <c r="V253" s="25"/>
      <c r="W253" s="26"/>
      <c r="X253" s="25"/>
      <c r="Y253" s="26"/>
    </row>
    <row r="254" ht="15.75" thickBot="1">
      <c r="C254" s="4" t="s">
        <v>41</v>
      </c>
    </row>
    <row r="255" spans="2:25" s="18" customFormat="1" ht="12.75" thickBot="1">
      <c r="B255" s="16" t="s">
        <v>0</v>
      </c>
      <c r="C255" s="17" t="s">
        <v>1</v>
      </c>
      <c r="D255" s="100" t="s">
        <v>2</v>
      </c>
      <c r="E255" s="101"/>
      <c r="F255" s="100" t="s">
        <v>3</v>
      </c>
      <c r="G255" s="101"/>
      <c r="H255" s="100" t="s">
        <v>4</v>
      </c>
      <c r="I255" s="101"/>
      <c r="J255" s="105" t="s">
        <v>5</v>
      </c>
      <c r="K255" s="106"/>
      <c r="L255" s="100" t="s">
        <v>6</v>
      </c>
      <c r="M255" s="101"/>
      <c r="N255" s="100" t="s">
        <v>7</v>
      </c>
      <c r="O255" s="101"/>
      <c r="P255" s="100" t="s">
        <v>8</v>
      </c>
      <c r="Q255" s="101"/>
      <c r="R255" s="100" t="s">
        <v>9</v>
      </c>
      <c r="S255" s="101"/>
      <c r="T255" s="100" t="s">
        <v>10</v>
      </c>
      <c r="U255" s="101"/>
      <c r="V255" s="100" t="s">
        <v>11</v>
      </c>
      <c r="W255" s="101"/>
      <c r="X255" s="100" t="s">
        <v>12</v>
      </c>
      <c r="Y255" s="102"/>
    </row>
    <row r="256" spans="2:25" s="9" customFormat="1" ht="12.75">
      <c r="B256" s="8">
        <v>1</v>
      </c>
      <c r="C256" s="13" t="s">
        <v>27</v>
      </c>
      <c r="D256" s="6">
        <f>D7*0.45</f>
        <v>4.95</v>
      </c>
      <c r="E256" s="7">
        <v>10</v>
      </c>
      <c r="F256" s="6">
        <f>D7*0.7</f>
        <v>7.699999999999999</v>
      </c>
      <c r="G256" s="7">
        <v>4</v>
      </c>
      <c r="H256" s="6">
        <f>D7*0.7</f>
        <v>7.699999999999999</v>
      </c>
      <c r="I256" s="7">
        <v>4</v>
      </c>
      <c r="J256" s="6">
        <f>D7*0.75</f>
        <v>8.25</v>
      </c>
      <c r="K256" s="7">
        <v>3</v>
      </c>
      <c r="L256" s="6">
        <f>D7*0.75</f>
        <v>8.25</v>
      </c>
      <c r="M256" s="7">
        <v>3</v>
      </c>
      <c r="N256" s="6">
        <f>D7*0.75</f>
        <v>8.25</v>
      </c>
      <c r="O256" s="7">
        <v>3</v>
      </c>
      <c r="P256" s="6"/>
      <c r="Q256" s="7"/>
      <c r="R256" s="6"/>
      <c r="S256" s="7"/>
      <c r="T256" s="6"/>
      <c r="U256" s="7"/>
      <c r="V256" s="6"/>
      <c r="W256" s="7"/>
      <c r="X256" s="6"/>
      <c r="Y256" s="7"/>
    </row>
    <row r="257" spans="2:25" s="9" customFormat="1" ht="12.75">
      <c r="B257" s="8">
        <v>2</v>
      </c>
      <c r="C257" s="13" t="s">
        <v>30</v>
      </c>
      <c r="D257" s="6" t="e">
        <f>D12*0.45</f>
        <v>#VALUE!</v>
      </c>
      <c r="E257" s="7">
        <v>10</v>
      </c>
      <c r="F257" s="6" t="e">
        <f>D12*0.6</f>
        <v>#VALUE!</v>
      </c>
      <c r="G257" s="7">
        <v>5</v>
      </c>
      <c r="H257" s="6" t="e">
        <f>D12*0.65</f>
        <v>#VALUE!</v>
      </c>
      <c r="I257" s="7">
        <v>5</v>
      </c>
      <c r="J257" s="6" t="e">
        <f>D12*0.7</f>
        <v>#VALUE!</v>
      </c>
      <c r="K257" s="7">
        <v>5</v>
      </c>
      <c r="L257" s="6" t="e">
        <f>D12*0.7</f>
        <v>#VALUE!</v>
      </c>
      <c r="M257" s="7">
        <v>5</v>
      </c>
      <c r="N257" s="6" t="e">
        <f>D12*0.7</f>
        <v>#VALUE!</v>
      </c>
      <c r="O257" s="7">
        <v>5</v>
      </c>
      <c r="P257" s="6"/>
      <c r="Q257" s="7"/>
      <c r="R257" s="6"/>
      <c r="S257" s="7"/>
      <c r="T257" s="6"/>
      <c r="U257" s="7"/>
      <c r="V257" s="6"/>
      <c r="W257" s="7"/>
      <c r="X257" s="6"/>
      <c r="Y257" s="7"/>
    </row>
    <row r="258" spans="2:25" s="9" customFormat="1" ht="12.75">
      <c r="B258" s="8">
        <v>3</v>
      </c>
      <c r="C258" s="29" t="s">
        <v>25</v>
      </c>
      <c r="D258" s="6"/>
      <c r="E258" s="52">
        <v>6</v>
      </c>
      <c r="F258" s="6"/>
      <c r="G258" s="52">
        <v>6</v>
      </c>
      <c r="H258" s="6"/>
      <c r="I258" s="7">
        <v>6</v>
      </c>
      <c r="J258" s="6"/>
      <c r="K258" s="7">
        <v>6</v>
      </c>
      <c r="L258" s="6"/>
      <c r="M258" s="7">
        <v>6</v>
      </c>
      <c r="N258" s="6"/>
      <c r="O258" s="7"/>
      <c r="P258" s="6"/>
      <c r="Q258" s="7"/>
      <c r="R258" s="6"/>
      <c r="S258" s="7"/>
      <c r="T258" s="6"/>
      <c r="U258" s="7"/>
      <c r="V258" s="6"/>
      <c r="W258" s="7"/>
      <c r="X258" s="6"/>
      <c r="Y258" s="7"/>
    </row>
    <row r="259" spans="2:25" s="9" customFormat="1" ht="12.75">
      <c r="B259" s="8">
        <v>4</v>
      </c>
      <c r="C259" s="28" t="s">
        <v>23</v>
      </c>
      <c r="D259" s="6"/>
      <c r="E259" s="52">
        <v>6</v>
      </c>
      <c r="F259" s="6"/>
      <c r="G259" s="7">
        <v>6</v>
      </c>
      <c r="H259" s="6"/>
      <c r="I259" s="7"/>
      <c r="J259" s="6"/>
      <c r="K259" s="7"/>
      <c r="L259" s="6"/>
      <c r="M259" s="7"/>
      <c r="N259" s="6"/>
      <c r="O259" s="7"/>
      <c r="P259" s="6"/>
      <c r="Q259" s="7"/>
      <c r="R259" s="6"/>
      <c r="S259" s="7"/>
      <c r="T259" s="6"/>
      <c r="U259" s="7"/>
      <c r="V259" s="6"/>
      <c r="W259" s="7"/>
      <c r="X259" s="6"/>
      <c r="Y259" s="7"/>
    </row>
    <row r="260" spans="2:25" s="9" customFormat="1" ht="12.75">
      <c r="B260" s="8">
        <v>5</v>
      </c>
      <c r="C260" s="13" t="s">
        <v>38</v>
      </c>
      <c r="D260" s="6"/>
      <c r="E260" s="7">
        <v>8</v>
      </c>
      <c r="F260" s="6"/>
      <c r="G260" s="7"/>
      <c r="H260" s="6"/>
      <c r="I260" s="7"/>
      <c r="J260" s="6"/>
      <c r="K260" s="7"/>
      <c r="L260" s="6"/>
      <c r="M260" s="7"/>
      <c r="N260" s="6"/>
      <c r="O260" s="7"/>
      <c r="P260" s="6"/>
      <c r="Q260" s="7"/>
      <c r="R260" s="6"/>
      <c r="S260" s="7"/>
      <c r="T260" s="6"/>
      <c r="U260" s="7"/>
      <c r="V260" s="6"/>
      <c r="W260" s="7"/>
      <c r="X260" s="6"/>
      <c r="Y260" s="7"/>
    </row>
    <row r="261" spans="2:25" s="9" customFormat="1" ht="12.75">
      <c r="B261" s="8">
        <v>6</v>
      </c>
      <c r="C261" s="13" t="s">
        <v>40</v>
      </c>
      <c r="D261" s="6"/>
      <c r="E261" s="7">
        <v>20</v>
      </c>
      <c r="F261" s="6"/>
      <c r="G261" s="7"/>
      <c r="H261" s="6"/>
      <c r="I261" s="7"/>
      <c r="J261" s="6"/>
      <c r="K261" s="7"/>
      <c r="L261" s="6"/>
      <c r="M261" s="7"/>
      <c r="N261" s="6"/>
      <c r="O261" s="7"/>
      <c r="P261" s="6"/>
      <c r="Q261" s="7"/>
      <c r="R261" s="6"/>
      <c r="S261" s="7"/>
      <c r="T261" s="6"/>
      <c r="U261" s="7"/>
      <c r="V261" s="6"/>
      <c r="W261" s="7"/>
      <c r="X261" s="6"/>
      <c r="Y261" s="7"/>
    </row>
    <row r="262" spans="2:25" s="9" customFormat="1" ht="12.75">
      <c r="B262" s="8"/>
      <c r="C262" s="13"/>
      <c r="D262" s="6"/>
      <c r="E262" s="7"/>
      <c r="F262" s="6"/>
      <c r="G262" s="7"/>
      <c r="H262" s="6"/>
      <c r="I262" s="7"/>
      <c r="J262" s="6"/>
      <c r="K262" s="7"/>
      <c r="L262" s="6"/>
      <c r="M262" s="7"/>
      <c r="N262" s="6"/>
      <c r="O262" s="7"/>
      <c r="P262" s="6"/>
      <c r="Q262" s="7"/>
      <c r="R262" s="6"/>
      <c r="S262" s="7"/>
      <c r="T262" s="6"/>
      <c r="U262" s="7"/>
      <c r="V262" s="6"/>
      <c r="W262" s="7"/>
      <c r="X262" s="6"/>
      <c r="Y262" s="7"/>
    </row>
    <row r="263" spans="2:25" s="9" customFormat="1" ht="12.75">
      <c r="B263" s="8"/>
      <c r="C263" s="13"/>
      <c r="D263" s="6"/>
      <c r="E263" s="7"/>
      <c r="F263" s="6"/>
      <c r="G263" s="7"/>
      <c r="H263" s="6"/>
      <c r="I263" s="7"/>
      <c r="J263" s="6"/>
      <c r="K263" s="7"/>
      <c r="L263" s="6"/>
      <c r="M263" s="7"/>
      <c r="N263" s="6"/>
      <c r="O263" s="7"/>
      <c r="P263" s="6"/>
      <c r="Q263" s="7"/>
      <c r="R263" s="6"/>
      <c r="S263" s="7"/>
      <c r="T263" s="6"/>
      <c r="U263" s="7"/>
      <c r="V263" s="6"/>
      <c r="W263" s="7"/>
      <c r="X263" s="6"/>
      <c r="Y263" s="7"/>
    </row>
    <row r="264" spans="2:25" s="9" customFormat="1" ht="12.75">
      <c r="B264" s="23"/>
      <c r="C264" s="24"/>
      <c r="D264" s="25"/>
      <c r="E264" s="26"/>
      <c r="F264" s="25"/>
      <c r="G264" s="26"/>
      <c r="H264" s="25"/>
      <c r="I264" s="26"/>
      <c r="J264" s="25"/>
      <c r="K264" s="26"/>
      <c r="L264" s="25"/>
      <c r="M264" s="26"/>
      <c r="N264" s="25"/>
      <c r="O264" s="26"/>
      <c r="P264" s="25"/>
      <c r="Q264" s="26"/>
      <c r="R264" s="25"/>
      <c r="S264" s="26"/>
      <c r="T264" s="25"/>
      <c r="U264" s="26"/>
      <c r="V264" s="25"/>
      <c r="W264" s="26"/>
      <c r="X264" s="25"/>
      <c r="Y264" s="26"/>
    </row>
    <row r="267" ht="18">
      <c r="C267" s="3" t="s">
        <v>58</v>
      </c>
    </row>
    <row r="268" spans="2:26" ht="12.75">
      <c r="B268" s="10"/>
      <c r="C268" s="11"/>
      <c r="D268" s="10"/>
      <c r="E268" s="12"/>
      <c r="F268" s="10"/>
      <c r="G268" s="12"/>
      <c r="H268" s="10"/>
      <c r="I268" s="12"/>
      <c r="J268" s="10"/>
      <c r="K268" s="12"/>
      <c r="L268" s="10"/>
      <c r="M268" s="12"/>
      <c r="N268" s="10"/>
      <c r="O268" s="12"/>
      <c r="P268" s="10"/>
      <c r="Q268" s="12"/>
      <c r="R268" s="10"/>
      <c r="S268" s="12"/>
      <c r="T268" s="10"/>
      <c r="U268" s="12"/>
      <c r="V268" s="10"/>
      <c r="W268" s="12"/>
      <c r="X268" s="10"/>
      <c r="Y268" s="12"/>
      <c r="Z268" s="11"/>
    </row>
    <row r="271" ht="15.75" thickBot="1">
      <c r="C271" s="4" t="s">
        <v>13</v>
      </c>
    </row>
    <row r="272" spans="2:25" s="18" customFormat="1" ht="12.75" thickBot="1">
      <c r="B272" s="16" t="s">
        <v>0</v>
      </c>
      <c r="C272" s="17" t="s">
        <v>1</v>
      </c>
      <c r="D272" s="100" t="s">
        <v>2</v>
      </c>
      <c r="E272" s="101"/>
      <c r="F272" s="100" t="s">
        <v>3</v>
      </c>
      <c r="G272" s="101"/>
      <c r="H272" s="100" t="s">
        <v>4</v>
      </c>
      <c r="I272" s="101"/>
      <c r="J272" s="105" t="s">
        <v>5</v>
      </c>
      <c r="K272" s="106"/>
      <c r="L272" s="100" t="s">
        <v>6</v>
      </c>
      <c r="M272" s="101"/>
      <c r="N272" s="100" t="s">
        <v>7</v>
      </c>
      <c r="O272" s="101"/>
      <c r="P272" s="100" t="s">
        <v>8</v>
      </c>
      <c r="Q272" s="101"/>
      <c r="R272" s="100" t="s">
        <v>9</v>
      </c>
      <c r="S272" s="101"/>
      <c r="T272" s="100" t="s">
        <v>10</v>
      </c>
      <c r="U272" s="101"/>
      <c r="V272" s="100" t="s">
        <v>11</v>
      </c>
      <c r="W272" s="101"/>
      <c r="X272" s="100" t="s">
        <v>12</v>
      </c>
      <c r="Y272" s="102"/>
    </row>
    <row r="273" spans="2:25" s="9" customFormat="1" ht="12.75">
      <c r="B273" s="8">
        <v>1</v>
      </c>
      <c r="C273" s="13" t="s">
        <v>27</v>
      </c>
      <c r="D273" s="6">
        <f>D7*0.45</f>
        <v>4.95</v>
      </c>
      <c r="E273" s="7">
        <v>10</v>
      </c>
      <c r="F273" s="6">
        <f>D7*0.65</f>
        <v>7.15</v>
      </c>
      <c r="G273" s="7">
        <v>4</v>
      </c>
      <c r="H273" s="6">
        <f>D7*0.65</f>
        <v>7.15</v>
      </c>
      <c r="I273" s="7">
        <v>4</v>
      </c>
      <c r="J273" s="6">
        <f>D7*0.65</f>
        <v>7.15</v>
      </c>
      <c r="K273" s="7">
        <v>4</v>
      </c>
      <c r="L273" s="6">
        <f>D7*0.7</f>
        <v>7.699999999999999</v>
      </c>
      <c r="M273" s="7">
        <v>3</v>
      </c>
      <c r="N273" s="6">
        <f>D7*0.7</f>
        <v>7.699999999999999</v>
      </c>
      <c r="O273" s="7">
        <v>3</v>
      </c>
      <c r="P273" s="6">
        <f>D7*0.75</f>
        <v>8.25</v>
      </c>
      <c r="Q273" s="7">
        <v>3</v>
      </c>
      <c r="R273" s="6">
        <f>D7*0.75</f>
        <v>8.25</v>
      </c>
      <c r="S273" s="7">
        <v>3</v>
      </c>
      <c r="T273" s="6">
        <f>D7*0.8</f>
        <v>8.8</v>
      </c>
      <c r="U273" s="7">
        <v>3</v>
      </c>
      <c r="V273" s="6">
        <f>D7*0.8</f>
        <v>8.8</v>
      </c>
      <c r="W273" s="7">
        <v>3</v>
      </c>
      <c r="X273" s="6">
        <f>D7*0.85</f>
        <v>9.35</v>
      </c>
      <c r="Y273" s="7">
        <v>2</v>
      </c>
    </row>
    <row r="274" spans="2:25" s="9" customFormat="1" ht="12.75">
      <c r="B274" s="8">
        <v>2</v>
      </c>
      <c r="C274" s="13" t="s">
        <v>18</v>
      </c>
      <c r="D274" s="6">
        <f>D8*0.45</f>
        <v>4.95</v>
      </c>
      <c r="E274" s="7">
        <v>10</v>
      </c>
      <c r="F274" s="6">
        <f>D8*0.6</f>
        <v>6.6</v>
      </c>
      <c r="G274" s="7">
        <v>5</v>
      </c>
      <c r="H274" s="6">
        <f>D8*0.65</f>
        <v>7.15</v>
      </c>
      <c r="I274" s="7">
        <v>5</v>
      </c>
      <c r="J274" s="6">
        <f>D8*0.7</f>
        <v>7.699999999999999</v>
      </c>
      <c r="K274" s="7">
        <v>4</v>
      </c>
      <c r="L274" s="6">
        <f>D8*0.75</f>
        <v>8.25</v>
      </c>
      <c r="M274" s="7">
        <v>4</v>
      </c>
      <c r="N274" s="6">
        <f>D8*0.8</f>
        <v>8.8</v>
      </c>
      <c r="O274" s="7">
        <v>3</v>
      </c>
      <c r="P274" s="6">
        <f>D8*0.85</f>
        <v>9.35</v>
      </c>
      <c r="Q274" s="7">
        <v>2</v>
      </c>
      <c r="R274" s="6">
        <f>D8*0.85</f>
        <v>9.35</v>
      </c>
      <c r="S274" s="7">
        <v>2</v>
      </c>
      <c r="T274" s="6">
        <f>D8*0.85</f>
        <v>9.35</v>
      </c>
      <c r="U274" s="7">
        <v>2</v>
      </c>
      <c r="V274" s="6"/>
      <c r="W274" s="7"/>
      <c r="X274" s="6"/>
      <c r="Y274" s="7"/>
    </row>
    <row r="275" spans="2:25" s="9" customFormat="1" ht="12.75">
      <c r="B275" s="8">
        <v>3</v>
      </c>
      <c r="C275" s="13" t="s">
        <v>22</v>
      </c>
      <c r="D275" s="40" t="s">
        <v>43</v>
      </c>
      <c r="E275" s="52">
        <v>30</v>
      </c>
      <c r="F275" s="6"/>
      <c r="G275" s="7">
        <v>5</v>
      </c>
      <c r="H275" s="6"/>
      <c r="I275" s="7">
        <v>5</v>
      </c>
      <c r="J275" s="6"/>
      <c r="K275" s="7"/>
      <c r="L275" s="6"/>
      <c r="M275" s="7"/>
      <c r="N275" s="6"/>
      <c r="O275" s="7"/>
      <c r="P275" s="6"/>
      <c r="Q275" s="7"/>
      <c r="R275" s="6"/>
      <c r="S275" s="7"/>
      <c r="T275" s="6"/>
      <c r="U275" s="7"/>
      <c r="V275" s="6"/>
      <c r="W275" s="7"/>
      <c r="X275" s="6"/>
      <c r="Y275" s="7"/>
    </row>
    <row r="276" spans="2:25" s="9" customFormat="1" ht="12.75">
      <c r="B276" s="8">
        <v>4</v>
      </c>
      <c r="C276" s="28" t="s">
        <v>44</v>
      </c>
      <c r="D276" s="6"/>
      <c r="E276" s="52">
        <v>5</v>
      </c>
      <c r="F276" s="6"/>
      <c r="G276" s="53" t="s">
        <v>45</v>
      </c>
      <c r="H276" s="6"/>
      <c r="I276" s="53"/>
      <c r="J276" s="6"/>
      <c r="K276" s="7"/>
      <c r="L276" s="6"/>
      <c r="M276" s="7"/>
      <c r="N276" s="6"/>
      <c r="O276" s="7"/>
      <c r="P276" s="6"/>
      <c r="Q276" s="7"/>
      <c r="R276" s="6"/>
      <c r="S276" s="7"/>
      <c r="T276" s="6"/>
      <c r="U276" s="7"/>
      <c r="V276" s="6"/>
      <c r="W276" s="7"/>
      <c r="X276" s="6"/>
      <c r="Y276" s="7"/>
    </row>
    <row r="277" spans="2:25" s="9" customFormat="1" ht="12.75">
      <c r="B277" s="8"/>
      <c r="C277" s="13"/>
      <c r="D277" s="6"/>
      <c r="E277" s="7"/>
      <c r="F277" s="6"/>
      <c r="G277" s="7"/>
      <c r="H277" s="6"/>
      <c r="I277" s="7"/>
      <c r="J277" s="6"/>
      <c r="K277" s="7"/>
      <c r="L277" s="6"/>
      <c r="M277" s="7"/>
      <c r="N277" s="6"/>
      <c r="O277" s="7"/>
      <c r="P277" s="6"/>
      <c r="Q277" s="7"/>
      <c r="R277" s="6"/>
      <c r="S277" s="7"/>
      <c r="T277" s="6"/>
      <c r="U277" s="7"/>
      <c r="V277" s="6"/>
      <c r="W277" s="7"/>
      <c r="X277" s="6"/>
      <c r="Y277" s="7"/>
    </row>
    <row r="278" spans="2:25" s="9" customFormat="1" ht="12.75">
      <c r="B278" s="8"/>
      <c r="C278" s="13"/>
      <c r="D278" s="6"/>
      <c r="E278" s="7"/>
      <c r="F278" s="6"/>
      <c r="G278" s="7"/>
      <c r="H278" s="6"/>
      <c r="I278" s="7"/>
      <c r="J278" s="6"/>
      <c r="K278" s="7"/>
      <c r="L278" s="6"/>
      <c r="M278" s="7"/>
      <c r="N278" s="6"/>
      <c r="O278" s="7"/>
      <c r="P278" s="6"/>
      <c r="Q278" s="7"/>
      <c r="R278" s="6"/>
      <c r="S278" s="7"/>
      <c r="T278" s="6"/>
      <c r="U278" s="7"/>
      <c r="V278" s="6"/>
      <c r="W278" s="7"/>
      <c r="X278" s="6"/>
      <c r="Y278" s="7"/>
    </row>
    <row r="279" spans="2:25" s="9" customFormat="1" ht="12.75">
      <c r="B279" s="23"/>
      <c r="C279" s="24"/>
      <c r="D279" s="25"/>
      <c r="E279" s="26"/>
      <c r="F279" s="25"/>
      <c r="G279" s="26"/>
      <c r="H279" s="25"/>
      <c r="I279" s="26"/>
      <c r="J279" s="25"/>
      <c r="K279" s="26"/>
      <c r="L279" s="25"/>
      <c r="M279" s="26"/>
      <c r="N279" s="25"/>
      <c r="O279" s="26"/>
      <c r="P279" s="25"/>
      <c r="Q279" s="26"/>
      <c r="R279" s="25"/>
      <c r="S279" s="26"/>
      <c r="T279" s="25"/>
      <c r="U279" s="26"/>
      <c r="V279" s="25"/>
      <c r="W279" s="26"/>
      <c r="X279" s="25"/>
      <c r="Y279" s="26"/>
    </row>
    <row r="280" ht="15.75" thickBot="1">
      <c r="C280" s="4" t="s">
        <v>41</v>
      </c>
    </row>
    <row r="281" spans="2:25" s="18" customFormat="1" ht="12.75" thickBot="1">
      <c r="B281" s="16" t="s">
        <v>0</v>
      </c>
      <c r="C281" s="17" t="s">
        <v>1</v>
      </c>
      <c r="D281" s="100" t="s">
        <v>2</v>
      </c>
      <c r="E281" s="101"/>
      <c r="F281" s="100" t="s">
        <v>3</v>
      </c>
      <c r="G281" s="101"/>
      <c r="H281" s="100" t="s">
        <v>4</v>
      </c>
      <c r="I281" s="101"/>
      <c r="J281" s="105" t="s">
        <v>5</v>
      </c>
      <c r="K281" s="106"/>
      <c r="L281" s="100" t="s">
        <v>6</v>
      </c>
      <c r="M281" s="101"/>
      <c r="N281" s="100" t="s">
        <v>7</v>
      </c>
      <c r="O281" s="101"/>
      <c r="P281" s="100" t="s">
        <v>8</v>
      </c>
      <c r="Q281" s="101"/>
      <c r="R281" s="100" t="s">
        <v>9</v>
      </c>
      <c r="S281" s="101"/>
      <c r="T281" s="100" t="s">
        <v>10</v>
      </c>
      <c r="U281" s="101"/>
      <c r="V281" s="100" t="s">
        <v>11</v>
      </c>
      <c r="W281" s="101"/>
      <c r="X281" s="100" t="s">
        <v>12</v>
      </c>
      <c r="Y281" s="102"/>
    </row>
    <row r="282" spans="2:25" s="9" customFormat="1" ht="12.75">
      <c r="B282" s="8">
        <v>1</v>
      </c>
      <c r="C282" s="13" t="s">
        <v>28</v>
      </c>
      <c r="D282" s="6">
        <f>D9*0.45</f>
        <v>4.95</v>
      </c>
      <c r="E282" s="7">
        <v>8</v>
      </c>
      <c r="F282" s="6">
        <f>D9*0.65</f>
        <v>7.15</v>
      </c>
      <c r="G282" s="7">
        <v>6</v>
      </c>
      <c r="H282" s="6">
        <f>D9*0.7</f>
        <v>7.699999999999999</v>
      </c>
      <c r="I282" s="7">
        <v>6</v>
      </c>
      <c r="J282" s="6">
        <f>D9*0.75</f>
        <v>8.25</v>
      </c>
      <c r="K282" s="7">
        <v>6</v>
      </c>
      <c r="L282" s="6">
        <f>D9*0.8</f>
        <v>8.8</v>
      </c>
      <c r="M282" s="7">
        <v>4</v>
      </c>
      <c r="N282" s="6">
        <f>D9*0.8</f>
        <v>8.8</v>
      </c>
      <c r="O282" s="7">
        <v>4</v>
      </c>
      <c r="P282" s="6">
        <f>D9*0.8</f>
        <v>8.8</v>
      </c>
      <c r="Q282" s="7">
        <v>4</v>
      </c>
      <c r="R282" s="6"/>
      <c r="S282" s="7"/>
      <c r="T282" s="6"/>
      <c r="U282" s="7"/>
      <c r="V282" s="6"/>
      <c r="W282" s="7"/>
      <c r="X282" s="6"/>
      <c r="Y282" s="7"/>
    </row>
    <row r="283" spans="2:25" s="9" customFormat="1" ht="12.75">
      <c r="B283" s="8">
        <v>2</v>
      </c>
      <c r="C283" s="13" t="s">
        <v>17</v>
      </c>
      <c r="D283" s="6" t="e">
        <f>D11*0.45</f>
        <v>#VALUE!</v>
      </c>
      <c r="E283" s="7">
        <v>10</v>
      </c>
      <c r="F283" s="6" t="e">
        <f>D11*0.65</f>
        <v>#VALUE!</v>
      </c>
      <c r="G283" s="7">
        <v>3</v>
      </c>
      <c r="H283" s="6" t="e">
        <f>D11*0.65</f>
        <v>#VALUE!</v>
      </c>
      <c r="I283" s="7">
        <v>3</v>
      </c>
      <c r="J283" s="6" t="e">
        <f>D11*0.7</f>
        <v>#VALUE!</v>
      </c>
      <c r="K283" s="7">
        <v>3</v>
      </c>
      <c r="L283" s="6" t="e">
        <f>D11*0.7</f>
        <v>#VALUE!</v>
      </c>
      <c r="M283" s="7">
        <v>3</v>
      </c>
      <c r="N283" s="6" t="e">
        <f>D11*0.7</f>
        <v>#VALUE!</v>
      </c>
      <c r="O283" s="7">
        <v>3</v>
      </c>
      <c r="P283" s="6" t="e">
        <f>D11*0.75</f>
        <v>#VALUE!</v>
      </c>
      <c r="Q283" s="7">
        <v>3</v>
      </c>
      <c r="R283" s="6" t="e">
        <f>D11*0.75</f>
        <v>#VALUE!</v>
      </c>
      <c r="S283" s="7">
        <v>3</v>
      </c>
      <c r="T283" s="6" t="e">
        <f>D11*0.75</f>
        <v>#VALUE!</v>
      </c>
      <c r="U283" s="7">
        <v>3</v>
      </c>
      <c r="V283" s="6" t="e">
        <f>D11*0.8</f>
        <v>#VALUE!</v>
      </c>
      <c r="W283" s="7">
        <v>3</v>
      </c>
      <c r="X283" s="6" t="e">
        <f>D11*0.8</f>
        <v>#VALUE!</v>
      </c>
      <c r="Y283" s="7">
        <v>3</v>
      </c>
    </row>
    <row r="284" spans="2:25" s="9" customFormat="1" ht="12.75">
      <c r="B284" s="8">
        <v>3</v>
      </c>
      <c r="C284" s="29" t="s">
        <v>47</v>
      </c>
      <c r="D284" s="6"/>
      <c r="E284" s="52">
        <v>5</v>
      </c>
      <c r="F284" s="6"/>
      <c r="G284" s="7">
        <v>3</v>
      </c>
      <c r="H284" s="6"/>
      <c r="I284" s="7">
        <v>3</v>
      </c>
      <c r="J284" s="6"/>
      <c r="K284" s="7">
        <v>3</v>
      </c>
      <c r="L284" s="6"/>
      <c r="M284" s="7"/>
      <c r="N284" s="6"/>
      <c r="O284" s="7"/>
      <c r="P284" s="6"/>
      <c r="Q284" s="7"/>
      <c r="R284" s="6"/>
      <c r="S284" s="7"/>
      <c r="T284" s="6"/>
      <c r="U284" s="7"/>
      <c r="V284" s="6"/>
      <c r="W284" s="7"/>
      <c r="X284" s="6"/>
      <c r="Y284" s="7"/>
    </row>
    <row r="285" spans="2:25" s="9" customFormat="1" ht="12.75">
      <c r="B285" s="8">
        <v>4</v>
      </c>
      <c r="C285" s="29" t="s">
        <v>70</v>
      </c>
      <c r="D285" s="6"/>
      <c r="E285" s="52">
        <v>5</v>
      </c>
      <c r="F285" s="6"/>
      <c r="G285" s="52">
        <v>4</v>
      </c>
      <c r="H285" s="6"/>
      <c r="I285" s="7">
        <v>3</v>
      </c>
      <c r="J285" s="6"/>
      <c r="K285" s="7">
        <v>3</v>
      </c>
      <c r="L285" s="6"/>
      <c r="M285" s="7">
        <v>3</v>
      </c>
      <c r="N285" s="6"/>
      <c r="O285" s="7">
        <v>3</v>
      </c>
      <c r="P285" s="6"/>
      <c r="Q285" s="7"/>
      <c r="R285" s="6"/>
      <c r="S285" s="7"/>
      <c r="T285" s="6"/>
      <c r="U285" s="7"/>
      <c r="V285" s="6"/>
      <c r="W285" s="7"/>
      <c r="X285" s="6"/>
      <c r="Y285" s="7"/>
    </row>
    <row r="286" spans="2:25" s="9" customFormat="1" ht="12.75">
      <c r="B286" s="8"/>
      <c r="C286" s="29"/>
      <c r="D286" s="6"/>
      <c r="E286" s="7"/>
      <c r="F286" s="6"/>
      <c r="G286" s="7"/>
      <c r="H286" s="6"/>
      <c r="I286" s="7"/>
      <c r="J286" s="6"/>
      <c r="K286" s="7"/>
      <c r="L286" s="6"/>
      <c r="M286" s="7"/>
      <c r="N286" s="6"/>
      <c r="O286" s="7"/>
      <c r="P286" s="6"/>
      <c r="Q286" s="7"/>
      <c r="R286" s="6"/>
      <c r="S286" s="7"/>
      <c r="T286" s="6"/>
      <c r="U286" s="7"/>
      <c r="V286" s="6"/>
      <c r="W286" s="7"/>
      <c r="X286" s="6"/>
      <c r="Y286" s="7"/>
    </row>
    <row r="287" spans="2:25" s="9" customFormat="1" ht="12.75">
      <c r="B287" s="8"/>
      <c r="C287" s="29"/>
      <c r="D287" s="6"/>
      <c r="E287" s="7"/>
      <c r="F287" s="6"/>
      <c r="G287" s="7"/>
      <c r="H287" s="6"/>
      <c r="I287" s="7"/>
      <c r="J287" s="6"/>
      <c r="K287" s="7"/>
      <c r="L287" s="6"/>
      <c r="M287" s="7"/>
      <c r="N287" s="6"/>
      <c r="O287" s="7"/>
      <c r="P287" s="6"/>
      <c r="Q287" s="7"/>
      <c r="R287" s="6"/>
      <c r="S287" s="7"/>
      <c r="T287" s="6"/>
      <c r="U287" s="7"/>
      <c r="V287" s="6"/>
      <c r="W287" s="7"/>
      <c r="X287" s="6"/>
      <c r="Y287" s="7"/>
    </row>
    <row r="288" spans="2:25" s="9" customFormat="1" ht="12.75">
      <c r="B288" s="8"/>
      <c r="C288" s="29"/>
      <c r="D288" s="6"/>
      <c r="E288" s="7"/>
      <c r="F288" s="6"/>
      <c r="G288" s="7"/>
      <c r="H288" s="6"/>
      <c r="I288" s="7"/>
      <c r="J288" s="6"/>
      <c r="K288" s="7"/>
      <c r="L288" s="6"/>
      <c r="M288" s="7"/>
      <c r="N288" s="6"/>
      <c r="O288" s="7"/>
      <c r="P288" s="6"/>
      <c r="Q288" s="7"/>
      <c r="R288" s="6"/>
      <c r="S288" s="7"/>
      <c r="T288" s="6"/>
      <c r="U288" s="7"/>
      <c r="V288" s="6"/>
      <c r="W288" s="7"/>
      <c r="X288" s="6"/>
      <c r="Y288" s="7"/>
    </row>
    <row r="289" spans="2:25" s="9" customFormat="1" ht="12.75">
      <c r="B289" s="8"/>
      <c r="C289" s="13"/>
      <c r="D289" s="6"/>
      <c r="E289" s="7"/>
      <c r="F289" s="6"/>
      <c r="G289" s="7"/>
      <c r="H289" s="6"/>
      <c r="I289" s="7"/>
      <c r="J289" s="6"/>
      <c r="K289" s="7"/>
      <c r="L289" s="6"/>
      <c r="M289" s="7"/>
      <c r="N289" s="6"/>
      <c r="O289" s="7"/>
      <c r="P289" s="6"/>
      <c r="Q289" s="7"/>
      <c r="R289" s="6"/>
      <c r="S289" s="7"/>
      <c r="T289" s="6"/>
      <c r="U289" s="7"/>
      <c r="V289" s="6"/>
      <c r="W289" s="7"/>
      <c r="X289" s="6"/>
      <c r="Y289" s="7"/>
    </row>
    <row r="290" spans="2:25" s="9" customFormat="1" ht="12.75">
      <c r="B290" s="8"/>
      <c r="C290" s="13"/>
      <c r="D290" s="6"/>
      <c r="E290" s="7"/>
      <c r="F290" s="6"/>
      <c r="G290" s="7"/>
      <c r="H290" s="6"/>
      <c r="I290" s="7"/>
      <c r="J290" s="6"/>
      <c r="K290" s="7"/>
      <c r="L290" s="6"/>
      <c r="M290" s="7"/>
      <c r="N290" s="6"/>
      <c r="O290" s="7"/>
      <c r="P290" s="6"/>
      <c r="Q290" s="7"/>
      <c r="R290" s="6"/>
      <c r="S290" s="7"/>
      <c r="T290" s="6"/>
      <c r="U290" s="7"/>
      <c r="V290" s="6"/>
      <c r="W290" s="7"/>
      <c r="X290" s="6"/>
      <c r="Y290" s="7"/>
    </row>
    <row r="291" spans="2:25" s="9" customFormat="1" ht="12.75">
      <c r="B291" s="23"/>
      <c r="C291" s="24"/>
      <c r="D291" s="25"/>
      <c r="E291" s="26"/>
      <c r="F291" s="25"/>
      <c r="G291" s="26"/>
      <c r="H291" s="25"/>
      <c r="I291" s="26"/>
      <c r="J291" s="25"/>
      <c r="K291" s="26"/>
      <c r="L291" s="25"/>
      <c r="M291" s="26"/>
      <c r="N291" s="25"/>
      <c r="O291" s="26"/>
      <c r="P291" s="25"/>
      <c r="Q291" s="26"/>
      <c r="R291" s="25"/>
      <c r="S291" s="26"/>
      <c r="T291" s="25"/>
      <c r="U291" s="26"/>
      <c r="V291" s="25"/>
      <c r="W291" s="26"/>
      <c r="X291" s="25"/>
      <c r="Y291" s="26"/>
    </row>
    <row r="292" ht="15.75" thickBot="1">
      <c r="C292" s="4" t="s">
        <v>13</v>
      </c>
    </row>
    <row r="293" spans="2:25" s="18" customFormat="1" ht="12.75" thickBot="1">
      <c r="B293" s="16" t="s">
        <v>0</v>
      </c>
      <c r="C293" s="17" t="s">
        <v>1</v>
      </c>
      <c r="D293" s="100" t="s">
        <v>2</v>
      </c>
      <c r="E293" s="101"/>
      <c r="F293" s="100" t="s">
        <v>3</v>
      </c>
      <c r="G293" s="101"/>
      <c r="H293" s="100" t="s">
        <v>4</v>
      </c>
      <c r="I293" s="101"/>
      <c r="J293" s="105" t="s">
        <v>5</v>
      </c>
      <c r="K293" s="106"/>
      <c r="L293" s="100" t="s">
        <v>6</v>
      </c>
      <c r="M293" s="101"/>
      <c r="N293" s="100" t="s">
        <v>7</v>
      </c>
      <c r="O293" s="101"/>
      <c r="P293" s="100" t="s">
        <v>8</v>
      </c>
      <c r="Q293" s="101"/>
      <c r="R293" s="100" t="s">
        <v>9</v>
      </c>
      <c r="S293" s="101"/>
      <c r="T293" s="100" t="s">
        <v>10</v>
      </c>
      <c r="U293" s="101"/>
      <c r="V293" s="100" t="s">
        <v>11</v>
      </c>
      <c r="W293" s="101"/>
      <c r="X293" s="100" t="s">
        <v>12</v>
      </c>
      <c r="Y293" s="102"/>
    </row>
    <row r="294" spans="2:25" s="9" customFormat="1" ht="12.75">
      <c r="B294" s="8">
        <v>1</v>
      </c>
      <c r="C294" s="13" t="s">
        <v>27</v>
      </c>
      <c r="D294" s="6">
        <f>D7*0.45</f>
        <v>4.95</v>
      </c>
      <c r="E294" s="7">
        <v>10</v>
      </c>
      <c r="F294" s="6">
        <f>D7*0.65</f>
        <v>7.15</v>
      </c>
      <c r="G294" s="7">
        <v>3</v>
      </c>
      <c r="H294" s="6">
        <f>D7*0.65</f>
        <v>7.15</v>
      </c>
      <c r="I294" s="7">
        <v>3</v>
      </c>
      <c r="J294" s="6">
        <f>D7*0.7</f>
        <v>7.699999999999999</v>
      </c>
      <c r="K294" s="7">
        <v>3</v>
      </c>
      <c r="L294" s="6">
        <f>D7*0.7</f>
        <v>7.699999999999999</v>
      </c>
      <c r="M294" s="7">
        <v>3</v>
      </c>
      <c r="N294" s="6">
        <f>D7*0.75</f>
        <v>8.25</v>
      </c>
      <c r="O294" s="7">
        <v>3</v>
      </c>
      <c r="P294" s="6">
        <f>D7*0.75</f>
        <v>8.25</v>
      </c>
      <c r="Q294" s="7">
        <v>3</v>
      </c>
      <c r="R294" s="6">
        <f>D7*0.8</f>
        <v>8.8</v>
      </c>
      <c r="S294" s="7">
        <v>3</v>
      </c>
      <c r="T294" s="6">
        <f>D7*0.8</f>
        <v>8.8</v>
      </c>
      <c r="U294" s="7">
        <v>3</v>
      </c>
      <c r="V294" s="6">
        <f>D7*0.85</f>
        <v>9.35</v>
      </c>
      <c r="W294" s="7">
        <v>3</v>
      </c>
      <c r="X294" s="6">
        <f>D7*0.85</f>
        <v>9.35</v>
      </c>
      <c r="Y294" s="7">
        <v>3</v>
      </c>
    </row>
    <row r="295" spans="2:25" s="9" customFormat="1" ht="12.75">
      <c r="B295" s="8">
        <v>2</v>
      </c>
      <c r="C295" s="13" t="s">
        <v>30</v>
      </c>
      <c r="D295" s="6" t="e">
        <f>D12*0.45</f>
        <v>#VALUE!</v>
      </c>
      <c r="E295" s="7">
        <v>10</v>
      </c>
      <c r="F295" s="6" t="e">
        <f>D12*0.6</f>
        <v>#VALUE!</v>
      </c>
      <c r="G295" s="7">
        <v>5</v>
      </c>
      <c r="H295" s="6" t="e">
        <f>D12*0.65</f>
        <v>#VALUE!</v>
      </c>
      <c r="I295" s="7">
        <v>5</v>
      </c>
      <c r="J295" s="6" t="e">
        <f>D12*0.7</f>
        <v>#VALUE!</v>
      </c>
      <c r="K295" s="7">
        <v>4</v>
      </c>
      <c r="L295" s="6" t="e">
        <f>D12*0.75</f>
        <v>#VALUE!</v>
      </c>
      <c r="M295" s="7">
        <v>4</v>
      </c>
      <c r="N295" s="6" t="e">
        <f>D12*0.75</f>
        <v>#VALUE!</v>
      </c>
      <c r="O295" s="7">
        <v>4</v>
      </c>
      <c r="P295" s="6" t="e">
        <f>D12*0.75</f>
        <v>#VALUE!</v>
      </c>
      <c r="Q295" s="7">
        <v>4</v>
      </c>
      <c r="R295" s="6"/>
      <c r="S295" s="7"/>
      <c r="T295" s="6"/>
      <c r="U295" s="7"/>
      <c r="V295" s="6"/>
      <c r="W295" s="7"/>
      <c r="X295" s="6"/>
      <c r="Y295" s="7"/>
    </row>
    <row r="296" spans="2:25" s="9" customFormat="1" ht="12.75">
      <c r="B296" s="8">
        <v>3</v>
      </c>
      <c r="C296" s="29" t="s">
        <v>26</v>
      </c>
      <c r="D296" s="6"/>
      <c r="E296" s="52">
        <v>5</v>
      </c>
      <c r="F296" s="6"/>
      <c r="G296" s="52">
        <v>4</v>
      </c>
      <c r="H296" s="6"/>
      <c r="I296" s="7">
        <v>3</v>
      </c>
      <c r="J296" s="6"/>
      <c r="K296" s="7">
        <v>3</v>
      </c>
      <c r="L296" s="6"/>
      <c r="M296" s="7"/>
      <c r="N296" s="6"/>
      <c r="O296" s="7"/>
      <c r="P296" s="6"/>
      <c r="Q296" s="7"/>
      <c r="R296" s="6"/>
      <c r="S296" s="7"/>
      <c r="T296" s="6"/>
      <c r="U296" s="7"/>
      <c r="V296" s="6"/>
      <c r="W296" s="7"/>
      <c r="X296" s="6"/>
      <c r="Y296" s="7"/>
    </row>
    <row r="297" spans="2:25" s="9" customFormat="1" ht="12.75">
      <c r="B297" s="8">
        <v>4</v>
      </c>
      <c r="C297" s="28" t="s">
        <v>23</v>
      </c>
      <c r="D297" s="6"/>
      <c r="E297" s="52">
        <v>5</v>
      </c>
      <c r="F297" s="6"/>
      <c r="G297" s="7">
        <v>3</v>
      </c>
      <c r="H297" s="6"/>
      <c r="I297" s="7"/>
      <c r="J297" s="6"/>
      <c r="K297" s="7"/>
      <c r="L297" s="6"/>
      <c r="M297" s="7"/>
      <c r="N297" s="6"/>
      <c r="O297" s="7"/>
      <c r="P297" s="6"/>
      <c r="Q297" s="7"/>
      <c r="R297" s="6"/>
      <c r="S297" s="7"/>
      <c r="T297" s="6"/>
      <c r="U297" s="7"/>
      <c r="V297" s="6"/>
      <c r="W297" s="7"/>
      <c r="X297" s="6"/>
      <c r="Y297" s="7"/>
    </row>
    <row r="298" spans="2:25" s="9" customFormat="1" ht="12.75">
      <c r="B298" s="8">
        <v>5</v>
      </c>
      <c r="C298" s="13" t="s">
        <v>39</v>
      </c>
      <c r="D298" s="6"/>
      <c r="E298" s="7">
        <v>20</v>
      </c>
      <c r="F298" s="6"/>
      <c r="G298" s="7"/>
      <c r="H298" s="6"/>
      <c r="I298" s="7"/>
      <c r="J298" s="6"/>
      <c r="K298" s="7"/>
      <c r="L298" s="6"/>
      <c r="M298" s="7"/>
      <c r="N298" s="6"/>
      <c r="O298" s="7"/>
      <c r="P298" s="6"/>
      <c r="Q298" s="7"/>
      <c r="R298" s="6"/>
      <c r="S298" s="7"/>
      <c r="T298" s="6"/>
      <c r="U298" s="7"/>
      <c r="V298" s="6"/>
      <c r="W298" s="7"/>
      <c r="X298" s="6"/>
      <c r="Y298" s="7"/>
    </row>
    <row r="299" spans="2:25" s="9" customFormat="1" ht="12.75">
      <c r="B299" s="8">
        <v>7</v>
      </c>
      <c r="C299" s="13" t="s">
        <v>72</v>
      </c>
      <c r="D299" s="6"/>
      <c r="E299" s="7">
        <v>10</v>
      </c>
      <c r="F299" s="6"/>
      <c r="G299" s="7">
        <v>10</v>
      </c>
      <c r="H299" s="6"/>
      <c r="I299" s="7"/>
      <c r="J299" s="6"/>
      <c r="K299" s="7"/>
      <c r="L299" s="6"/>
      <c r="M299" s="7"/>
      <c r="N299" s="6"/>
      <c r="O299" s="7"/>
      <c r="P299" s="6"/>
      <c r="Q299" s="7"/>
      <c r="R299" s="6"/>
      <c r="S299" s="7"/>
      <c r="T299" s="6"/>
      <c r="U299" s="7"/>
      <c r="V299" s="6"/>
      <c r="W299" s="7"/>
      <c r="X299" s="6"/>
      <c r="Y299" s="7"/>
    </row>
    <row r="300" spans="2:25" s="9" customFormat="1" ht="12.75">
      <c r="B300" s="8"/>
      <c r="C300" s="13"/>
      <c r="D300" s="6"/>
      <c r="E300" s="7"/>
      <c r="F300" s="6"/>
      <c r="G300" s="7"/>
      <c r="H300" s="6"/>
      <c r="I300" s="7"/>
      <c r="J300" s="6"/>
      <c r="K300" s="7"/>
      <c r="L300" s="6"/>
      <c r="M300" s="7"/>
      <c r="N300" s="6"/>
      <c r="O300" s="7"/>
      <c r="P300" s="6"/>
      <c r="Q300" s="7"/>
      <c r="R300" s="6"/>
      <c r="S300" s="7"/>
      <c r="T300" s="6"/>
      <c r="U300" s="7"/>
      <c r="V300" s="6"/>
      <c r="W300" s="7"/>
      <c r="X300" s="6"/>
      <c r="Y300" s="7"/>
    </row>
    <row r="301" spans="2:25" s="9" customFormat="1" ht="12.75">
      <c r="B301" s="8"/>
      <c r="C301" s="13"/>
      <c r="D301" s="6"/>
      <c r="E301" s="7"/>
      <c r="F301" s="6"/>
      <c r="G301" s="7"/>
      <c r="H301" s="6"/>
      <c r="I301" s="7"/>
      <c r="J301" s="6"/>
      <c r="K301" s="7"/>
      <c r="L301" s="6"/>
      <c r="M301" s="7"/>
      <c r="N301" s="6"/>
      <c r="O301" s="7"/>
      <c r="P301" s="6"/>
      <c r="Q301" s="7"/>
      <c r="R301" s="6"/>
      <c r="S301" s="7"/>
      <c r="T301" s="6"/>
      <c r="U301" s="7"/>
      <c r="V301" s="6"/>
      <c r="W301" s="7"/>
      <c r="X301" s="6"/>
      <c r="Y301" s="7"/>
    </row>
    <row r="302" spans="2:25" s="9" customFormat="1" ht="12.75">
      <c r="B302" s="23"/>
      <c r="C302" s="24"/>
      <c r="D302" s="25"/>
      <c r="E302" s="26"/>
      <c r="F302" s="25"/>
      <c r="G302" s="26"/>
      <c r="H302" s="25"/>
      <c r="I302" s="26"/>
      <c r="J302" s="25"/>
      <c r="K302" s="26"/>
      <c r="L302" s="25"/>
      <c r="M302" s="26"/>
      <c r="N302" s="25"/>
      <c r="O302" s="26"/>
      <c r="P302" s="25"/>
      <c r="Q302" s="26"/>
      <c r="R302" s="25"/>
      <c r="S302" s="26"/>
      <c r="T302" s="25"/>
      <c r="U302" s="26"/>
      <c r="V302" s="25"/>
      <c r="W302" s="26"/>
      <c r="X302" s="25"/>
      <c r="Y302" s="26"/>
    </row>
    <row r="303" spans="2:25" s="9" customFormat="1" ht="12.75">
      <c r="B303" s="23"/>
      <c r="C303" s="24"/>
      <c r="D303" s="25"/>
      <c r="E303" s="26"/>
      <c r="F303" s="25"/>
      <c r="G303" s="26"/>
      <c r="H303" s="25"/>
      <c r="I303" s="26"/>
      <c r="J303" s="25"/>
      <c r="K303" s="26"/>
      <c r="L303" s="25"/>
      <c r="M303" s="26"/>
      <c r="N303" s="25"/>
      <c r="O303" s="26"/>
      <c r="P303" s="25"/>
      <c r="Q303" s="26"/>
      <c r="R303" s="25"/>
      <c r="S303" s="26"/>
      <c r="T303" s="25"/>
      <c r="U303" s="26"/>
      <c r="V303" s="25"/>
      <c r="W303" s="26"/>
      <c r="X303" s="25"/>
      <c r="Y303" s="26"/>
    </row>
    <row r="305" ht="18">
      <c r="C305" s="3" t="s">
        <v>59</v>
      </c>
    </row>
    <row r="306" spans="2:26" ht="12.75">
      <c r="B306" s="10"/>
      <c r="C306" s="11"/>
      <c r="D306" s="10"/>
      <c r="E306" s="12"/>
      <c r="F306" s="10"/>
      <c r="G306" s="12"/>
      <c r="H306" s="10"/>
      <c r="I306" s="12"/>
      <c r="J306" s="10"/>
      <c r="K306" s="12"/>
      <c r="L306" s="10"/>
      <c r="M306" s="12"/>
      <c r="N306" s="10"/>
      <c r="O306" s="12"/>
      <c r="P306" s="10"/>
      <c r="Q306" s="12"/>
      <c r="R306" s="10"/>
      <c r="S306" s="12"/>
      <c r="T306" s="10"/>
      <c r="U306" s="12"/>
      <c r="V306" s="10"/>
      <c r="W306" s="12"/>
      <c r="X306" s="10"/>
      <c r="Y306" s="12"/>
      <c r="Z306" s="11"/>
    </row>
    <row r="309" ht="15.75" thickBot="1">
      <c r="C309" s="4" t="s">
        <v>41</v>
      </c>
    </row>
    <row r="310" spans="2:25" s="18" customFormat="1" ht="12.75" thickBot="1">
      <c r="B310" s="16" t="s">
        <v>0</v>
      </c>
      <c r="C310" s="17" t="s">
        <v>1</v>
      </c>
      <c r="D310" s="100" t="s">
        <v>2</v>
      </c>
      <c r="E310" s="101"/>
      <c r="F310" s="100" t="s">
        <v>3</v>
      </c>
      <c r="G310" s="101"/>
      <c r="H310" s="100" t="s">
        <v>4</v>
      </c>
      <c r="I310" s="101"/>
      <c r="J310" s="105" t="s">
        <v>5</v>
      </c>
      <c r="K310" s="106"/>
      <c r="L310" s="100" t="s">
        <v>6</v>
      </c>
      <c r="M310" s="101"/>
      <c r="N310" s="100" t="s">
        <v>7</v>
      </c>
      <c r="O310" s="101"/>
      <c r="P310" s="100" t="s">
        <v>8</v>
      </c>
      <c r="Q310" s="101"/>
      <c r="R310" s="100" t="s">
        <v>9</v>
      </c>
      <c r="S310" s="101"/>
      <c r="T310" s="100" t="s">
        <v>10</v>
      </c>
      <c r="U310" s="101"/>
      <c r="V310" s="100" t="s">
        <v>11</v>
      </c>
      <c r="W310" s="101"/>
      <c r="X310" s="100" t="s">
        <v>12</v>
      </c>
      <c r="Y310" s="102"/>
    </row>
    <row r="311" spans="2:25" s="9" customFormat="1" ht="12.75">
      <c r="B311" s="8">
        <v>1</v>
      </c>
      <c r="C311" s="13" t="s">
        <v>27</v>
      </c>
      <c r="D311" s="6">
        <f>D7*0.45</f>
        <v>4.95</v>
      </c>
      <c r="E311" s="7">
        <v>10</v>
      </c>
      <c r="F311" s="6">
        <f>D7*0.65</f>
        <v>7.15</v>
      </c>
      <c r="G311" s="7">
        <v>4</v>
      </c>
      <c r="H311" s="6">
        <f>D7*0.7</f>
        <v>7.699999999999999</v>
      </c>
      <c r="I311" s="7">
        <v>4</v>
      </c>
      <c r="J311" s="6">
        <f>D7*0.75</f>
        <v>8.25</v>
      </c>
      <c r="K311" s="7">
        <v>4</v>
      </c>
      <c r="L311" s="6">
        <f>D7*0.75</f>
        <v>8.25</v>
      </c>
      <c r="M311" s="7">
        <v>4</v>
      </c>
      <c r="N311" s="6">
        <f>D7*0.8</f>
        <v>8.8</v>
      </c>
      <c r="O311" s="7">
        <v>4</v>
      </c>
      <c r="P311" s="6">
        <f>D7*0.8</f>
        <v>8.8</v>
      </c>
      <c r="Q311" s="7">
        <v>4</v>
      </c>
      <c r="R311" s="6">
        <f>D7*0.8</f>
        <v>8.8</v>
      </c>
      <c r="S311" s="7">
        <v>4</v>
      </c>
      <c r="T311" s="6"/>
      <c r="U311" s="7"/>
      <c r="V311" s="6"/>
      <c r="W311" s="7"/>
      <c r="X311" s="6"/>
      <c r="Y311" s="7"/>
    </row>
    <row r="312" spans="2:25" s="9" customFormat="1" ht="12.75">
      <c r="B312" s="8">
        <v>2</v>
      </c>
      <c r="C312" s="13" t="s">
        <v>18</v>
      </c>
      <c r="D312" s="6">
        <f>D8*0.45</f>
        <v>4.95</v>
      </c>
      <c r="E312" s="7">
        <v>10</v>
      </c>
      <c r="F312" s="6">
        <f>D8*0.6</f>
        <v>6.6</v>
      </c>
      <c r="G312" s="7">
        <v>5</v>
      </c>
      <c r="H312" s="6">
        <f>D8*0.65</f>
        <v>7.15</v>
      </c>
      <c r="I312" s="7">
        <v>5</v>
      </c>
      <c r="J312" s="6">
        <f>D8*0.7</f>
        <v>7.699999999999999</v>
      </c>
      <c r="K312" s="7">
        <v>4</v>
      </c>
      <c r="L312" s="6">
        <f>D8*0.75</f>
        <v>8.25</v>
      </c>
      <c r="M312" s="7">
        <v>4</v>
      </c>
      <c r="N312" s="6">
        <f>D8*0.8</f>
        <v>8.8</v>
      </c>
      <c r="O312" s="7">
        <v>3</v>
      </c>
      <c r="P312" s="6">
        <f>D8*0.8</f>
        <v>8.8</v>
      </c>
      <c r="Q312" s="7">
        <v>3</v>
      </c>
      <c r="R312" s="6">
        <f>D8*0.8</f>
        <v>8.8</v>
      </c>
      <c r="S312" s="7">
        <v>3</v>
      </c>
      <c r="T312" s="6"/>
      <c r="U312" s="7"/>
      <c r="V312" s="6"/>
      <c r="W312" s="7"/>
      <c r="X312" s="6"/>
      <c r="Y312" s="7"/>
    </row>
    <row r="313" spans="2:25" s="9" customFormat="1" ht="12.75">
      <c r="B313" s="8">
        <v>3</v>
      </c>
      <c r="C313" s="13" t="s">
        <v>22</v>
      </c>
      <c r="D313" s="40" t="s">
        <v>43</v>
      </c>
      <c r="E313" s="52">
        <v>30</v>
      </c>
      <c r="F313" s="6"/>
      <c r="G313" s="7">
        <v>15</v>
      </c>
      <c r="H313" s="6"/>
      <c r="I313" s="7">
        <v>15</v>
      </c>
      <c r="J313" s="6"/>
      <c r="K313" s="7">
        <v>15</v>
      </c>
      <c r="L313" s="6"/>
      <c r="M313" s="7"/>
      <c r="N313" s="6"/>
      <c r="O313" s="7"/>
      <c r="P313" s="6"/>
      <c r="Q313" s="7"/>
      <c r="R313" s="6"/>
      <c r="S313" s="7"/>
      <c r="T313" s="6"/>
      <c r="U313" s="7"/>
      <c r="V313" s="6"/>
      <c r="W313" s="7"/>
      <c r="X313" s="6"/>
      <c r="Y313" s="7"/>
    </row>
    <row r="314" spans="2:25" s="9" customFormat="1" ht="12.75">
      <c r="B314" s="8">
        <v>4</v>
      </c>
      <c r="C314" s="28" t="s">
        <v>44</v>
      </c>
      <c r="D314" s="6"/>
      <c r="E314" s="52">
        <v>5</v>
      </c>
      <c r="F314" s="6"/>
      <c r="G314" s="53" t="s">
        <v>45</v>
      </c>
      <c r="H314" s="6"/>
      <c r="I314" s="53" t="s">
        <v>45</v>
      </c>
      <c r="J314" s="6"/>
      <c r="K314" s="7"/>
      <c r="L314" s="6"/>
      <c r="M314" s="7"/>
      <c r="N314" s="6"/>
      <c r="O314" s="7"/>
      <c r="P314" s="6"/>
      <c r="Q314" s="7"/>
      <c r="R314" s="6"/>
      <c r="S314" s="7"/>
      <c r="T314" s="6"/>
      <c r="U314" s="7"/>
      <c r="V314" s="6"/>
      <c r="W314" s="7"/>
      <c r="X314" s="6"/>
      <c r="Y314" s="7"/>
    </row>
    <row r="315" spans="2:25" s="9" customFormat="1" ht="12.75">
      <c r="B315" s="8"/>
      <c r="C315" s="13"/>
      <c r="D315" s="6"/>
      <c r="E315" s="7"/>
      <c r="F315" s="6"/>
      <c r="G315" s="7"/>
      <c r="H315" s="6"/>
      <c r="I315" s="7"/>
      <c r="J315" s="6"/>
      <c r="K315" s="7"/>
      <c r="L315" s="6"/>
      <c r="M315" s="7"/>
      <c r="N315" s="6"/>
      <c r="O315" s="7"/>
      <c r="P315" s="6"/>
      <c r="Q315" s="7"/>
      <c r="R315" s="6"/>
      <c r="S315" s="7"/>
      <c r="T315" s="6"/>
      <c r="U315" s="7"/>
      <c r="V315" s="6"/>
      <c r="W315" s="7"/>
      <c r="X315" s="6"/>
      <c r="Y315" s="7"/>
    </row>
    <row r="316" spans="2:25" s="9" customFormat="1" ht="12.75">
      <c r="B316" s="8"/>
      <c r="C316" s="13"/>
      <c r="D316" s="6"/>
      <c r="E316" s="7"/>
      <c r="F316" s="6"/>
      <c r="G316" s="7"/>
      <c r="H316" s="6"/>
      <c r="I316" s="7"/>
      <c r="J316" s="6"/>
      <c r="K316" s="7"/>
      <c r="L316" s="6"/>
      <c r="M316" s="7"/>
      <c r="N316" s="6"/>
      <c r="O316" s="7"/>
      <c r="P316" s="6"/>
      <c r="Q316" s="7"/>
      <c r="R316" s="6"/>
      <c r="S316" s="7"/>
      <c r="T316" s="6"/>
      <c r="U316" s="7"/>
      <c r="V316" s="6"/>
      <c r="W316" s="7"/>
      <c r="X316" s="6"/>
      <c r="Y316" s="7"/>
    </row>
    <row r="317" spans="2:25" s="9" customFormat="1" ht="12.75">
      <c r="B317" s="23"/>
      <c r="C317" s="24"/>
      <c r="D317" s="25"/>
      <c r="E317" s="26"/>
      <c r="F317" s="25"/>
      <c r="G317" s="26"/>
      <c r="H317" s="25"/>
      <c r="I317" s="26"/>
      <c r="J317" s="25"/>
      <c r="K317" s="26"/>
      <c r="L317" s="25"/>
      <c r="M317" s="26"/>
      <c r="N317" s="25"/>
      <c r="O317" s="26"/>
      <c r="P317" s="25"/>
      <c r="Q317" s="26"/>
      <c r="R317" s="25"/>
      <c r="S317" s="26"/>
      <c r="T317" s="25"/>
      <c r="U317" s="26"/>
      <c r="V317" s="25"/>
      <c r="W317" s="26"/>
      <c r="X317" s="25"/>
      <c r="Y317" s="26"/>
    </row>
    <row r="318" ht="15.75" thickBot="1">
      <c r="C318" s="4" t="s">
        <v>13</v>
      </c>
    </row>
    <row r="319" spans="2:25" s="18" customFormat="1" ht="12.75" thickBot="1">
      <c r="B319" s="16" t="s">
        <v>0</v>
      </c>
      <c r="C319" s="17" t="s">
        <v>1</v>
      </c>
      <c r="D319" s="100" t="s">
        <v>2</v>
      </c>
      <c r="E319" s="101"/>
      <c r="F319" s="100" t="s">
        <v>3</v>
      </c>
      <c r="G319" s="101"/>
      <c r="H319" s="100" t="s">
        <v>4</v>
      </c>
      <c r="I319" s="101"/>
      <c r="J319" s="105" t="s">
        <v>5</v>
      </c>
      <c r="K319" s="106"/>
      <c r="L319" s="100" t="s">
        <v>6</v>
      </c>
      <c r="M319" s="101"/>
      <c r="N319" s="100" t="s">
        <v>7</v>
      </c>
      <c r="O319" s="101"/>
      <c r="P319" s="100" t="s">
        <v>8</v>
      </c>
      <c r="Q319" s="101"/>
      <c r="R319" s="100" t="s">
        <v>9</v>
      </c>
      <c r="S319" s="101"/>
      <c r="T319" s="100" t="s">
        <v>10</v>
      </c>
      <c r="U319" s="101"/>
      <c r="V319" s="100" t="s">
        <v>11</v>
      </c>
      <c r="W319" s="101"/>
      <c r="X319" s="100" t="s">
        <v>12</v>
      </c>
      <c r="Y319" s="102"/>
    </row>
    <row r="320" spans="2:25" s="9" customFormat="1" ht="12.75">
      <c r="B320" s="8">
        <v>1</v>
      </c>
      <c r="C320" s="13" t="s">
        <v>28</v>
      </c>
      <c r="D320" s="6">
        <f>D9*0.45</f>
        <v>4.95</v>
      </c>
      <c r="E320" s="7">
        <v>8</v>
      </c>
      <c r="F320" s="6">
        <f>D9*0.6</f>
        <v>6.6</v>
      </c>
      <c r="G320" s="7">
        <v>6</v>
      </c>
      <c r="H320" s="6">
        <f>D9*0.65</f>
        <v>7.15</v>
      </c>
      <c r="I320" s="7">
        <v>6</v>
      </c>
      <c r="J320" s="6">
        <f>D9*0.7</f>
        <v>7.699999999999999</v>
      </c>
      <c r="K320" s="7">
        <v>6</v>
      </c>
      <c r="L320" s="6">
        <f>D9*0.7</f>
        <v>7.699999999999999</v>
      </c>
      <c r="M320" s="7">
        <v>6</v>
      </c>
      <c r="N320" s="6">
        <f>D9*0.75</f>
        <v>8.25</v>
      </c>
      <c r="O320" s="7">
        <v>6</v>
      </c>
      <c r="P320" s="6">
        <f>D9*0.75</f>
        <v>8.25</v>
      </c>
      <c r="Q320" s="7">
        <v>6</v>
      </c>
      <c r="R320" s="6">
        <f>D9*0.8</f>
        <v>8.8</v>
      </c>
      <c r="S320" s="7">
        <v>4</v>
      </c>
      <c r="T320" s="6"/>
      <c r="U320" s="7"/>
      <c r="V320" s="6"/>
      <c r="W320" s="7"/>
      <c r="X320" s="6"/>
      <c r="Y320" s="7"/>
    </row>
    <row r="321" spans="2:25" s="9" customFormat="1" ht="12.75">
      <c r="B321" s="8">
        <v>2</v>
      </c>
      <c r="C321" s="13" t="s">
        <v>17</v>
      </c>
      <c r="D321" s="6" t="e">
        <f>D11*0.45</f>
        <v>#VALUE!</v>
      </c>
      <c r="E321" s="7">
        <v>10</v>
      </c>
      <c r="F321" s="6" t="e">
        <f>D11*0.65</f>
        <v>#VALUE!</v>
      </c>
      <c r="G321" s="7">
        <v>4</v>
      </c>
      <c r="H321" s="6" t="e">
        <f>D11*0.7</f>
        <v>#VALUE!</v>
      </c>
      <c r="I321" s="7">
        <v>4</v>
      </c>
      <c r="J321" s="6" t="e">
        <f>D11*0.7</f>
        <v>#VALUE!</v>
      </c>
      <c r="K321" s="7">
        <v>4</v>
      </c>
      <c r="L321" s="6" t="e">
        <f>D11*0.7</f>
        <v>#VALUE!</v>
      </c>
      <c r="M321" s="7">
        <v>4</v>
      </c>
      <c r="N321" s="6" t="e">
        <f>D11*0.75</f>
        <v>#VALUE!</v>
      </c>
      <c r="O321" s="7">
        <v>3</v>
      </c>
      <c r="P321" s="6" t="e">
        <f>D11*0.75</f>
        <v>#VALUE!</v>
      </c>
      <c r="Q321" s="7">
        <v>3</v>
      </c>
      <c r="R321" s="6"/>
      <c r="S321" s="7"/>
      <c r="T321" s="6"/>
      <c r="U321" s="7"/>
      <c r="V321" s="6"/>
      <c r="W321" s="7"/>
      <c r="X321" s="6"/>
      <c r="Y321" s="7"/>
    </row>
    <row r="322" spans="2:25" s="9" customFormat="1" ht="12.75">
      <c r="B322" s="8">
        <v>3</v>
      </c>
      <c r="C322" s="29" t="s">
        <v>48</v>
      </c>
      <c r="D322" s="6"/>
      <c r="E322" s="52">
        <v>6</v>
      </c>
      <c r="F322" s="6"/>
      <c r="G322" s="52">
        <v>6</v>
      </c>
      <c r="H322" s="6"/>
      <c r="I322" s="7">
        <v>6</v>
      </c>
      <c r="J322" s="6"/>
      <c r="K322" s="7">
        <v>6</v>
      </c>
      <c r="L322" s="6"/>
      <c r="M322" s="7">
        <v>6</v>
      </c>
      <c r="N322" s="6"/>
      <c r="O322" s="7"/>
      <c r="P322" s="6"/>
      <c r="Q322" s="7"/>
      <c r="R322" s="6"/>
      <c r="S322" s="7"/>
      <c r="T322" s="6"/>
      <c r="U322" s="7"/>
      <c r="V322" s="6"/>
      <c r="W322" s="7"/>
      <c r="X322" s="6"/>
      <c r="Y322" s="7"/>
    </row>
    <row r="323" spans="2:25" s="9" customFormat="1" ht="12.75">
      <c r="B323" s="8">
        <v>4</v>
      </c>
      <c r="C323" s="29" t="s">
        <v>71</v>
      </c>
      <c r="D323" s="6"/>
      <c r="E323" s="52">
        <v>6</v>
      </c>
      <c r="F323" s="6"/>
      <c r="G323" s="7">
        <v>5</v>
      </c>
      <c r="H323" s="6"/>
      <c r="I323" s="7">
        <v>5</v>
      </c>
      <c r="J323" s="6"/>
      <c r="K323" s="7">
        <v>5</v>
      </c>
      <c r="L323" s="6"/>
      <c r="M323" s="7">
        <v>5</v>
      </c>
      <c r="N323" s="6"/>
      <c r="O323" s="7"/>
      <c r="P323" s="6"/>
      <c r="Q323" s="7"/>
      <c r="R323" s="6"/>
      <c r="S323" s="7"/>
      <c r="T323" s="6"/>
      <c r="U323" s="7"/>
      <c r="V323" s="6"/>
      <c r="W323" s="7"/>
      <c r="X323" s="6"/>
      <c r="Y323" s="7"/>
    </row>
    <row r="324" spans="2:25" s="9" customFormat="1" ht="12.75">
      <c r="B324" s="8"/>
      <c r="C324" s="29"/>
      <c r="D324" s="6"/>
      <c r="E324" s="7"/>
      <c r="F324" s="6"/>
      <c r="G324" s="7"/>
      <c r="H324" s="6"/>
      <c r="I324" s="7"/>
      <c r="J324" s="6"/>
      <c r="K324" s="7"/>
      <c r="L324" s="6"/>
      <c r="M324" s="7"/>
      <c r="N324" s="6"/>
      <c r="O324" s="7"/>
      <c r="P324" s="6"/>
      <c r="Q324" s="7"/>
      <c r="R324" s="6"/>
      <c r="S324" s="7"/>
      <c r="T324" s="6"/>
      <c r="U324" s="7"/>
      <c r="V324" s="6"/>
      <c r="W324" s="7"/>
      <c r="X324" s="6"/>
      <c r="Y324" s="7"/>
    </row>
    <row r="325" spans="2:25" s="9" customFormat="1" ht="12.75">
      <c r="B325" s="8"/>
      <c r="C325" s="29"/>
      <c r="D325" s="6"/>
      <c r="E325" s="7"/>
      <c r="F325" s="6"/>
      <c r="G325" s="7"/>
      <c r="H325" s="6"/>
      <c r="I325" s="7"/>
      <c r="J325" s="6"/>
      <c r="K325" s="7"/>
      <c r="L325" s="6"/>
      <c r="M325" s="7"/>
      <c r="N325" s="6"/>
      <c r="O325" s="7"/>
      <c r="P325" s="6"/>
      <c r="Q325" s="7"/>
      <c r="R325" s="6"/>
      <c r="S325" s="7"/>
      <c r="T325" s="6"/>
      <c r="U325" s="7"/>
      <c r="V325" s="6"/>
      <c r="W325" s="7"/>
      <c r="X325" s="6"/>
      <c r="Y325" s="7"/>
    </row>
    <row r="326" spans="2:25" s="9" customFormat="1" ht="12.75">
      <c r="B326" s="8"/>
      <c r="C326" s="29"/>
      <c r="D326" s="6"/>
      <c r="E326" s="7"/>
      <c r="F326" s="6"/>
      <c r="G326" s="7"/>
      <c r="H326" s="6"/>
      <c r="I326" s="7"/>
      <c r="J326" s="6"/>
      <c r="K326" s="7"/>
      <c r="L326" s="6"/>
      <c r="M326" s="7"/>
      <c r="N326" s="6"/>
      <c r="O326" s="7"/>
      <c r="P326" s="6"/>
      <c r="Q326" s="7"/>
      <c r="R326" s="6"/>
      <c r="S326" s="7"/>
      <c r="T326" s="6"/>
      <c r="U326" s="7"/>
      <c r="V326" s="6"/>
      <c r="W326" s="7"/>
      <c r="X326" s="6"/>
      <c r="Y326" s="7"/>
    </row>
    <row r="327" spans="2:25" s="9" customFormat="1" ht="12.75">
      <c r="B327" s="8"/>
      <c r="C327" s="13"/>
      <c r="D327" s="6"/>
      <c r="E327" s="7"/>
      <c r="F327" s="6"/>
      <c r="G327" s="7"/>
      <c r="H327" s="6"/>
      <c r="I327" s="7"/>
      <c r="J327" s="6"/>
      <c r="K327" s="7"/>
      <c r="L327" s="6"/>
      <c r="M327" s="7"/>
      <c r="N327" s="6"/>
      <c r="O327" s="7"/>
      <c r="P327" s="6"/>
      <c r="Q327" s="7"/>
      <c r="R327" s="6"/>
      <c r="S327" s="7"/>
      <c r="T327" s="6"/>
      <c r="U327" s="7"/>
      <c r="V327" s="6"/>
      <c r="W327" s="7"/>
      <c r="X327" s="6"/>
      <c r="Y327" s="7"/>
    </row>
    <row r="328" spans="2:25" s="9" customFormat="1" ht="12.75">
      <c r="B328" s="8"/>
      <c r="C328" s="13"/>
      <c r="D328" s="6"/>
      <c r="E328" s="7"/>
      <c r="F328" s="6"/>
      <c r="G328" s="7"/>
      <c r="H328" s="6"/>
      <c r="I328" s="7"/>
      <c r="J328" s="6"/>
      <c r="K328" s="7"/>
      <c r="L328" s="6"/>
      <c r="M328" s="7"/>
      <c r="N328" s="6"/>
      <c r="O328" s="7"/>
      <c r="P328" s="6"/>
      <c r="Q328" s="7"/>
      <c r="R328" s="6"/>
      <c r="S328" s="7"/>
      <c r="T328" s="6"/>
      <c r="U328" s="7"/>
      <c r="V328" s="6"/>
      <c r="W328" s="7"/>
      <c r="X328" s="6"/>
      <c r="Y328" s="7"/>
    </row>
    <row r="329" spans="2:25" s="9" customFormat="1" ht="12.75">
      <c r="B329" s="23"/>
      <c r="C329" s="24"/>
      <c r="D329" s="25"/>
      <c r="E329" s="26"/>
      <c r="F329" s="25"/>
      <c r="G329" s="26"/>
      <c r="H329" s="25"/>
      <c r="I329" s="26"/>
      <c r="J329" s="25"/>
      <c r="K329" s="26"/>
      <c r="L329" s="25"/>
      <c r="M329" s="26"/>
      <c r="N329" s="25"/>
      <c r="O329" s="26"/>
      <c r="P329" s="25"/>
      <c r="Q329" s="26"/>
      <c r="R329" s="25"/>
      <c r="S329" s="26"/>
      <c r="T329" s="25"/>
      <c r="U329" s="26"/>
      <c r="V329" s="25"/>
      <c r="W329" s="26"/>
      <c r="X329" s="25"/>
      <c r="Y329" s="26"/>
    </row>
    <row r="330" ht="15.75" thickBot="1">
      <c r="C330" s="4" t="s">
        <v>41</v>
      </c>
    </row>
    <row r="331" spans="2:25" s="18" customFormat="1" ht="12.75" thickBot="1">
      <c r="B331" s="16" t="s">
        <v>0</v>
      </c>
      <c r="C331" s="17" t="s">
        <v>1</v>
      </c>
      <c r="D331" s="100" t="s">
        <v>2</v>
      </c>
      <c r="E331" s="101"/>
      <c r="F331" s="100" t="s">
        <v>3</v>
      </c>
      <c r="G331" s="101"/>
      <c r="H331" s="100" t="s">
        <v>4</v>
      </c>
      <c r="I331" s="101"/>
      <c r="J331" s="105" t="s">
        <v>5</v>
      </c>
      <c r="K331" s="106"/>
      <c r="L331" s="100" t="s">
        <v>6</v>
      </c>
      <c r="M331" s="101"/>
      <c r="N331" s="100" t="s">
        <v>7</v>
      </c>
      <c r="O331" s="101"/>
      <c r="P331" s="100" t="s">
        <v>8</v>
      </c>
      <c r="Q331" s="101"/>
      <c r="R331" s="100" t="s">
        <v>9</v>
      </c>
      <c r="S331" s="101"/>
      <c r="T331" s="100" t="s">
        <v>10</v>
      </c>
      <c r="U331" s="101"/>
      <c r="V331" s="100" t="s">
        <v>11</v>
      </c>
      <c r="W331" s="101"/>
      <c r="X331" s="100" t="s">
        <v>12</v>
      </c>
      <c r="Y331" s="102"/>
    </row>
    <row r="332" spans="2:25" s="9" customFormat="1" ht="12.75">
      <c r="B332" s="8">
        <v>1</v>
      </c>
      <c r="C332" s="13" t="s">
        <v>27</v>
      </c>
      <c r="D332" s="6">
        <f>D7*0.45</f>
        <v>4.95</v>
      </c>
      <c r="E332" s="7">
        <v>10</v>
      </c>
      <c r="F332" s="6">
        <f>D7*0.6</f>
        <v>6.6</v>
      </c>
      <c r="G332" s="7">
        <v>4</v>
      </c>
      <c r="H332" s="6">
        <f>D7*0.65</f>
        <v>7.15</v>
      </c>
      <c r="I332" s="7">
        <v>4</v>
      </c>
      <c r="J332" s="6">
        <f>D7*0.65</f>
        <v>7.15</v>
      </c>
      <c r="K332" s="7">
        <v>4</v>
      </c>
      <c r="L332" s="6">
        <f>D7*0.7</f>
        <v>7.699999999999999</v>
      </c>
      <c r="M332" s="7">
        <v>3</v>
      </c>
      <c r="N332" s="6">
        <f>D7*0.7</f>
        <v>7.699999999999999</v>
      </c>
      <c r="O332" s="7">
        <v>3</v>
      </c>
      <c r="P332" s="6">
        <f>D7*0.75</f>
        <v>8.25</v>
      </c>
      <c r="Q332" s="7">
        <v>3</v>
      </c>
      <c r="R332" s="6">
        <f>D7*0.75</f>
        <v>8.25</v>
      </c>
      <c r="S332" s="7">
        <v>3</v>
      </c>
      <c r="T332" s="6">
        <f>D7*0.8</f>
        <v>8.8</v>
      </c>
      <c r="U332" s="7">
        <v>2</v>
      </c>
      <c r="V332" s="6">
        <f>D7*0.8</f>
        <v>8.8</v>
      </c>
      <c r="W332" s="7">
        <v>2</v>
      </c>
      <c r="X332" s="6"/>
      <c r="Y332" s="7"/>
    </row>
    <row r="333" spans="2:25" s="9" customFormat="1" ht="12.75">
      <c r="B333" s="8">
        <v>2</v>
      </c>
      <c r="C333" s="13" t="s">
        <v>30</v>
      </c>
      <c r="D333" s="6" t="e">
        <f>D12*0.45</f>
        <v>#VALUE!</v>
      </c>
      <c r="E333" s="7">
        <v>10</v>
      </c>
      <c r="F333" s="6" t="e">
        <f>D12*0.6</f>
        <v>#VALUE!</v>
      </c>
      <c r="G333" s="7">
        <v>5</v>
      </c>
      <c r="H333" s="6" t="e">
        <f>D12*0.65</f>
        <v>#VALUE!</v>
      </c>
      <c r="I333" s="7">
        <v>5</v>
      </c>
      <c r="J333" s="6" t="e">
        <f>D12*0.7</f>
        <v>#VALUE!</v>
      </c>
      <c r="K333" s="7">
        <v>5</v>
      </c>
      <c r="L333" s="6" t="e">
        <f>D12*0.7</f>
        <v>#VALUE!</v>
      </c>
      <c r="M333" s="7">
        <v>5</v>
      </c>
      <c r="N333" s="6" t="e">
        <f>D12*0.7</f>
        <v>#VALUE!</v>
      </c>
      <c r="O333" s="7">
        <v>5</v>
      </c>
      <c r="P333" s="6"/>
      <c r="Q333" s="7"/>
      <c r="R333" s="6"/>
      <c r="S333" s="7"/>
      <c r="T333" s="6"/>
      <c r="U333" s="7"/>
      <c r="V333" s="6"/>
      <c r="W333" s="7"/>
      <c r="X333" s="6"/>
      <c r="Y333" s="7"/>
    </row>
    <row r="334" spans="2:25" s="9" customFormat="1" ht="12.75">
      <c r="B334" s="8">
        <v>3</v>
      </c>
      <c r="C334" s="29" t="s">
        <v>25</v>
      </c>
      <c r="D334" s="6"/>
      <c r="E334" s="52">
        <v>6</v>
      </c>
      <c r="F334" s="6"/>
      <c r="G334" s="52">
        <v>6</v>
      </c>
      <c r="H334" s="6"/>
      <c r="I334" s="7">
        <v>6</v>
      </c>
      <c r="J334" s="6"/>
      <c r="K334" s="7">
        <v>6</v>
      </c>
      <c r="L334" s="6"/>
      <c r="M334" s="7"/>
      <c r="N334" s="6"/>
      <c r="O334" s="7"/>
      <c r="P334" s="6"/>
      <c r="Q334" s="7"/>
      <c r="R334" s="6"/>
      <c r="S334" s="7"/>
      <c r="T334" s="6"/>
      <c r="U334" s="7"/>
      <c r="V334" s="6"/>
      <c r="W334" s="7"/>
      <c r="X334" s="6"/>
      <c r="Y334" s="7"/>
    </row>
    <row r="335" spans="2:25" s="9" customFormat="1" ht="12.75">
      <c r="B335" s="8">
        <v>4</v>
      </c>
      <c r="C335" s="28" t="s">
        <v>23</v>
      </c>
      <c r="D335" s="6"/>
      <c r="E335" s="52">
        <v>6</v>
      </c>
      <c r="F335" s="6"/>
      <c r="G335" s="7">
        <v>6</v>
      </c>
      <c r="H335" s="6"/>
      <c r="I335" s="7"/>
      <c r="J335" s="6"/>
      <c r="K335" s="7"/>
      <c r="L335" s="6"/>
      <c r="M335" s="7"/>
      <c r="N335" s="6"/>
      <c r="O335" s="7"/>
      <c r="P335" s="6"/>
      <c r="Q335" s="7"/>
      <c r="R335" s="6"/>
      <c r="S335" s="7"/>
      <c r="T335" s="6"/>
      <c r="U335" s="7"/>
      <c r="V335" s="6"/>
      <c r="W335" s="7"/>
      <c r="X335" s="6"/>
      <c r="Y335" s="7"/>
    </row>
    <row r="336" spans="2:25" s="9" customFormat="1" ht="12.75">
      <c r="B336" s="8">
        <v>5</v>
      </c>
      <c r="C336" s="13" t="s">
        <v>38</v>
      </c>
      <c r="D336" s="6"/>
      <c r="E336" s="7">
        <v>8</v>
      </c>
      <c r="F336" s="6"/>
      <c r="G336" s="7"/>
      <c r="H336" s="6"/>
      <c r="I336" s="7"/>
      <c r="J336" s="6"/>
      <c r="K336" s="7"/>
      <c r="L336" s="6"/>
      <c r="M336" s="7"/>
      <c r="N336" s="6"/>
      <c r="O336" s="7"/>
      <c r="P336" s="6"/>
      <c r="Q336" s="7"/>
      <c r="R336" s="6"/>
      <c r="S336" s="7"/>
      <c r="T336" s="6"/>
      <c r="U336" s="7"/>
      <c r="V336" s="6"/>
      <c r="W336" s="7"/>
      <c r="X336" s="6"/>
      <c r="Y336" s="7"/>
    </row>
    <row r="337" spans="2:25" s="9" customFormat="1" ht="12.75">
      <c r="B337" s="8">
        <v>6</v>
      </c>
      <c r="C337" s="13" t="s">
        <v>39</v>
      </c>
      <c r="D337" s="6"/>
      <c r="E337" s="7">
        <v>20</v>
      </c>
      <c r="F337" s="6"/>
      <c r="G337" s="7"/>
      <c r="H337" s="6"/>
      <c r="I337" s="7"/>
      <c r="J337" s="6"/>
      <c r="K337" s="7"/>
      <c r="L337" s="6"/>
      <c r="M337" s="7"/>
      <c r="N337" s="6"/>
      <c r="O337" s="7"/>
      <c r="P337" s="6"/>
      <c r="Q337" s="7"/>
      <c r="R337" s="6"/>
      <c r="S337" s="7"/>
      <c r="T337" s="6"/>
      <c r="U337" s="7"/>
      <c r="V337" s="6"/>
      <c r="W337" s="7"/>
      <c r="X337" s="6"/>
      <c r="Y337" s="7"/>
    </row>
    <row r="338" spans="2:25" s="9" customFormat="1" ht="12.75">
      <c r="B338" s="8"/>
      <c r="C338" s="13"/>
      <c r="D338" s="6"/>
      <c r="E338" s="7"/>
      <c r="F338" s="6"/>
      <c r="G338" s="7"/>
      <c r="H338" s="6"/>
      <c r="I338" s="7"/>
      <c r="J338" s="6"/>
      <c r="K338" s="7"/>
      <c r="L338" s="6"/>
      <c r="M338" s="7"/>
      <c r="N338" s="6"/>
      <c r="O338" s="7"/>
      <c r="P338" s="6"/>
      <c r="Q338" s="7"/>
      <c r="R338" s="6"/>
      <c r="S338" s="7"/>
      <c r="T338" s="6"/>
      <c r="U338" s="7"/>
      <c r="V338" s="6"/>
      <c r="W338" s="7"/>
      <c r="X338" s="6"/>
      <c r="Y338" s="7"/>
    </row>
    <row r="339" spans="2:25" s="9" customFormat="1" ht="12.75">
      <c r="B339" s="8"/>
      <c r="C339" s="13"/>
      <c r="D339" s="6"/>
      <c r="E339" s="7"/>
      <c r="F339" s="6"/>
      <c r="G339" s="7"/>
      <c r="H339" s="6"/>
      <c r="I339" s="7"/>
      <c r="J339" s="6"/>
      <c r="K339" s="7"/>
      <c r="L339" s="6"/>
      <c r="M339" s="7"/>
      <c r="N339" s="6"/>
      <c r="O339" s="7"/>
      <c r="P339" s="6"/>
      <c r="Q339" s="7"/>
      <c r="R339" s="6"/>
      <c r="S339" s="7"/>
      <c r="T339" s="6"/>
      <c r="U339" s="7"/>
      <c r="V339" s="6"/>
      <c r="W339" s="7"/>
      <c r="X339" s="6"/>
      <c r="Y339" s="7"/>
    </row>
    <row r="340" spans="2:25" s="9" customFormat="1" ht="12.75">
      <c r="B340" s="23"/>
      <c r="C340" s="24"/>
      <c r="D340" s="25"/>
      <c r="E340" s="26"/>
      <c r="F340" s="25"/>
      <c r="G340" s="26"/>
      <c r="H340" s="25"/>
      <c r="I340" s="26"/>
      <c r="J340" s="25"/>
      <c r="K340" s="26"/>
      <c r="L340" s="25"/>
      <c r="M340" s="26"/>
      <c r="N340" s="25"/>
      <c r="O340" s="26"/>
      <c r="P340" s="25"/>
      <c r="Q340" s="26"/>
      <c r="R340" s="25"/>
      <c r="S340" s="26"/>
      <c r="T340" s="25"/>
      <c r="U340" s="26"/>
      <c r="V340" s="25"/>
      <c r="W340" s="26"/>
      <c r="X340" s="25"/>
      <c r="Y340" s="26"/>
    </row>
    <row r="343" ht="18">
      <c r="C343" s="3" t="s">
        <v>60</v>
      </c>
    </row>
    <row r="344" spans="2:26" ht="12.75">
      <c r="B344" s="10"/>
      <c r="C344" s="11"/>
      <c r="D344" s="10"/>
      <c r="E344" s="12"/>
      <c r="F344" s="10"/>
      <c r="G344" s="12"/>
      <c r="H344" s="10"/>
      <c r="I344" s="12"/>
      <c r="J344" s="10"/>
      <c r="K344" s="12"/>
      <c r="L344" s="10"/>
      <c r="M344" s="12"/>
      <c r="N344" s="10"/>
      <c r="O344" s="12"/>
      <c r="P344" s="10"/>
      <c r="Q344" s="12"/>
      <c r="R344" s="10"/>
      <c r="S344" s="12"/>
      <c r="T344" s="10"/>
      <c r="U344" s="12"/>
      <c r="V344" s="10"/>
      <c r="W344" s="12"/>
      <c r="X344" s="10"/>
      <c r="Y344" s="12"/>
      <c r="Z344" s="11"/>
    </row>
    <row r="347" ht="15.75" thickBot="1">
      <c r="C347" s="4" t="s">
        <v>13</v>
      </c>
    </row>
    <row r="348" spans="2:25" s="18" customFormat="1" ht="12.75" thickBot="1">
      <c r="B348" s="16" t="s">
        <v>0</v>
      </c>
      <c r="C348" s="17" t="s">
        <v>1</v>
      </c>
      <c r="D348" s="100" t="s">
        <v>2</v>
      </c>
      <c r="E348" s="101"/>
      <c r="F348" s="100" t="s">
        <v>3</v>
      </c>
      <c r="G348" s="101"/>
      <c r="H348" s="100" t="s">
        <v>4</v>
      </c>
      <c r="I348" s="101"/>
      <c r="J348" s="105" t="s">
        <v>5</v>
      </c>
      <c r="K348" s="106"/>
      <c r="L348" s="100" t="s">
        <v>6</v>
      </c>
      <c r="M348" s="101"/>
      <c r="N348" s="100" t="s">
        <v>7</v>
      </c>
      <c r="O348" s="101"/>
      <c r="P348" s="100" t="s">
        <v>8</v>
      </c>
      <c r="Q348" s="101"/>
      <c r="R348" s="100" t="s">
        <v>9</v>
      </c>
      <c r="S348" s="101"/>
      <c r="T348" s="100" t="s">
        <v>10</v>
      </c>
      <c r="U348" s="101"/>
      <c r="V348" s="100" t="s">
        <v>11</v>
      </c>
      <c r="W348" s="101"/>
      <c r="X348" s="100" t="s">
        <v>12</v>
      </c>
      <c r="Y348" s="102"/>
    </row>
    <row r="349" spans="2:26" s="9" customFormat="1" ht="12.75">
      <c r="B349" s="8">
        <v>1</v>
      </c>
      <c r="C349" s="13" t="s">
        <v>27</v>
      </c>
      <c r="D349" s="6">
        <f>D7*0.45</f>
        <v>4.95</v>
      </c>
      <c r="E349" s="7">
        <v>10</v>
      </c>
      <c r="F349" s="6">
        <f>D7*0.65</f>
        <v>7.15</v>
      </c>
      <c r="G349" s="7">
        <v>4</v>
      </c>
      <c r="H349" s="6">
        <f>D7*0.7</f>
        <v>7.699999999999999</v>
      </c>
      <c r="I349" s="7">
        <v>4</v>
      </c>
      <c r="J349" s="6">
        <f>D7*0.7</f>
        <v>7.699999999999999</v>
      </c>
      <c r="K349" s="7">
        <v>4</v>
      </c>
      <c r="L349" s="6">
        <f>D7*0.75</f>
        <v>8.25</v>
      </c>
      <c r="M349" s="7">
        <v>4</v>
      </c>
      <c r="N349" s="6">
        <f>D7*0.75</f>
        <v>8.25</v>
      </c>
      <c r="O349" s="7">
        <v>4</v>
      </c>
      <c r="P349" s="6">
        <f>D7*0.8</f>
        <v>8.8</v>
      </c>
      <c r="Q349" s="7">
        <v>3</v>
      </c>
      <c r="R349" s="6">
        <f>D7*0.8</f>
        <v>8.8</v>
      </c>
      <c r="S349" s="7">
        <v>3</v>
      </c>
      <c r="T349" s="6">
        <f>D7*0.85</f>
        <v>9.35</v>
      </c>
      <c r="U349" s="7">
        <v>2</v>
      </c>
      <c r="V349" s="6">
        <f>D7*0.85</f>
        <v>9.35</v>
      </c>
      <c r="W349" s="7">
        <v>2</v>
      </c>
      <c r="X349" s="6">
        <f>D7*0.9</f>
        <v>9.9</v>
      </c>
      <c r="Y349" s="7">
        <v>2</v>
      </c>
      <c r="Z349" s="93"/>
    </row>
    <row r="350" spans="2:26" s="9" customFormat="1" ht="12.75">
      <c r="B350" s="8">
        <v>2</v>
      </c>
      <c r="C350" s="13" t="s">
        <v>18</v>
      </c>
      <c r="D350" s="6">
        <f>D8*0.45</f>
        <v>4.95</v>
      </c>
      <c r="E350" s="7">
        <v>10</v>
      </c>
      <c r="F350" s="6">
        <f>D8*0.6</f>
        <v>6.6</v>
      </c>
      <c r="G350" s="7">
        <v>5</v>
      </c>
      <c r="H350" s="6">
        <f>D8*0.65</f>
        <v>7.15</v>
      </c>
      <c r="I350" s="7">
        <v>5</v>
      </c>
      <c r="J350" s="6">
        <f>D8*0.65</f>
        <v>7.15</v>
      </c>
      <c r="K350" s="7">
        <v>5</v>
      </c>
      <c r="L350" s="6">
        <f>D8*0.7</f>
        <v>7.699999999999999</v>
      </c>
      <c r="M350" s="7">
        <v>4</v>
      </c>
      <c r="N350" s="6">
        <f>D8*0.7</f>
        <v>7.699999999999999</v>
      </c>
      <c r="O350" s="7">
        <v>4</v>
      </c>
      <c r="P350" s="6">
        <f>D8*0.75</f>
        <v>8.25</v>
      </c>
      <c r="Q350" s="7">
        <v>3</v>
      </c>
      <c r="R350" s="6">
        <f>D8*0.75</f>
        <v>8.25</v>
      </c>
      <c r="S350" s="7">
        <v>3</v>
      </c>
      <c r="T350" s="6">
        <f>D8*0.8</f>
        <v>8.8</v>
      </c>
      <c r="U350" s="7">
        <v>3</v>
      </c>
      <c r="V350" s="6">
        <f>D8*0.8</f>
        <v>8.8</v>
      </c>
      <c r="W350" s="7">
        <v>3</v>
      </c>
      <c r="X350" s="6">
        <f>D8*0.85</f>
        <v>9.35</v>
      </c>
      <c r="Y350" s="7">
        <v>2</v>
      </c>
      <c r="Z350" s="93"/>
    </row>
    <row r="351" spans="2:26" s="9" customFormat="1" ht="12.75">
      <c r="B351" s="8">
        <v>3</v>
      </c>
      <c r="C351" s="13" t="s">
        <v>22</v>
      </c>
      <c r="D351" s="40" t="s">
        <v>43</v>
      </c>
      <c r="E351" s="52">
        <v>30</v>
      </c>
      <c r="F351" s="6"/>
      <c r="G351" s="7">
        <v>15</v>
      </c>
      <c r="H351" s="6"/>
      <c r="I351" s="7">
        <v>15</v>
      </c>
      <c r="J351" s="6"/>
      <c r="K351" s="7"/>
      <c r="L351" s="6"/>
      <c r="M351" s="7"/>
      <c r="N351" s="6"/>
      <c r="O351" s="7"/>
      <c r="P351" s="6"/>
      <c r="Q351" s="7"/>
      <c r="R351" s="6"/>
      <c r="S351" s="7"/>
      <c r="T351" s="6"/>
      <c r="U351" s="7"/>
      <c r="V351" s="6"/>
      <c r="W351" s="7"/>
      <c r="X351" s="6"/>
      <c r="Y351" s="7"/>
      <c r="Z351" s="93"/>
    </row>
    <row r="352" spans="2:26" s="9" customFormat="1" ht="12.75">
      <c r="B352" s="8"/>
      <c r="C352" s="28"/>
      <c r="D352" s="6"/>
      <c r="E352" s="7"/>
      <c r="F352" s="6"/>
      <c r="G352" s="53"/>
      <c r="H352" s="6"/>
      <c r="I352" s="53"/>
      <c r="J352" s="6"/>
      <c r="K352" s="7"/>
      <c r="L352" s="6"/>
      <c r="M352" s="7"/>
      <c r="N352" s="6"/>
      <c r="O352" s="7"/>
      <c r="P352" s="6"/>
      <c r="Q352" s="54"/>
      <c r="R352" s="55"/>
      <c r="S352" s="54"/>
      <c r="T352" s="55"/>
      <c r="U352" s="54"/>
      <c r="V352" s="55"/>
      <c r="W352" s="54"/>
      <c r="X352" s="55"/>
      <c r="Y352" s="54"/>
      <c r="Z352" s="93"/>
    </row>
    <row r="353" spans="2:26" s="9" customFormat="1" ht="12.75">
      <c r="B353" s="8"/>
      <c r="C353" s="13"/>
      <c r="D353" s="6"/>
      <c r="E353" s="7"/>
      <c r="F353" s="6"/>
      <c r="G353" s="7"/>
      <c r="H353" s="6"/>
      <c r="I353" s="7"/>
      <c r="J353" s="6"/>
      <c r="K353" s="7"/>
      <c r="L353" s="6"/>
      <c r="M353" s="7"/>
      <c r="N353" s="6"/>
      <c r="O353" s="7"/>
      <c r="P353" s="6"/>
      <c r="Q353" s="54"/>
      <c r="R353" s="6">
        <f>D8*0.85</f>
        <v>9.35</v>
      </c>
      <c r="S353" s="7">
        <v>2</v>
      </c>
      <c r="T353" s="6">
        <f>D8*0.9</f>
        <v>9.9</v>
      </c>
      <c r="U353" s="7">
        <v>1</v>
      </c>
      <c r="V353" s="6">
        <f>D8*0.9</f>
        <v>9.9</v>
      </c>
      <c r="W353" s="7">
        <v>1</v>
      </c>
      <c r="X353" s="6">
        <f>D8*0.9</f>
        <v>9.9</v>
      </c>
      <c r="Y353" s="7">
        <v>1</v>
      </c>
      <c r="Z353" s="93"/>
    </row>
    <row r="354" spans="2:26" s="9" customFormat="1" ht="12.75">
      <c r="B354" s="8"/>
      <c r="C354" s="13"/>
      <c r="D354" s="6"/>
      <c r="E354" s="7"/>
      <c r="F354" s="6"/>
      <c r="G354" s="7"/>
      <c r="H354" s="6"/>
      <c r="I354" s="7"/>
      <c r="J354" s="6"/>
      <c r="K354" s="7"/>
      <c r="L354" s="6"/>
      <c r="M354" s="7"/>
      <c r="N354" s="6"/>
      <c r="O354" s="7"/>
      <c r="P354" s="6"/>
      <c r="Q354" s="54"/>
      <c r="R354" s="6"/>
      <c r="S354" s="7"/>
      <c r="T354" s="6"/>
      <c r="U354" s="7"/>
      <c r="V354" s="6"/>
      <c r="W354" s="7"/>
      <c r="X354" s="6">
        <f>D7*0.9</f>
        <v>9.9</v>
      </c>
      <c r="Y354" s="7">
        <v>2</v>
      </c>
      <c r="Z354" s="93"/>
    </row>
    <row r="355" spans="2:25" s="9" customFormat="1" ht="12.75">
      <c r="B355" s="23"/>
      <c r="C355" s="24"/>
      <c r="D355" s="25"/>
      <c r="E355" s="26"/>
      <c r="F355" s="25"/>
      <c r="G355" s="26"/>
      <c r="H355" s="25"/>
      <c r="I355" s="26"/>
      <c r="J355" s="25"/>
      <c r="K355" s="26"/>
      <c r="L355" s="25"/>
      <c r="M355" s="26"/>
      <c r="N355" s="25"/>
      <c r="O355" s="26"/>
      <c r="P355" s="25"/>
      <c r="Q355" s="26"/>
      <c r="R355" s="25"/>
      <c r="S355" s="26"/>
      <c r="T355" s="25"/>
      <c r="U355" s="26"/>
      <c r="V355" s="25"/>
      <c r="W355" s="26"/>
      <c r="X355" s="25"/>
      <c r="Y355" s="26"/>
    </row>
    <row r="356" ht="15.75" thickBot="1">
      <c r="C356" s="4" t="s">
        <v>41</v>
      </c>
    </row>
    <row r="357" spans="2:25" s="18" customFormat="1" ht="12.75" thickBot="1">
      <c r="B357" s="16" t="s">
        <v>0</v>
      </c>
      <c r="C357" s="17" t="s">
        <v>1</v>
      </c>
      <c r="D357" s="100" t="s">
        <v>2</v>
      </c>
      <c r="E357" s="101"/>
      <c r="F357" s="100" t="s">
        <v>3</v>
      </c>
      <c r="G357" s="101"/>
      <c r="H357" s="100" t="s">
        <v>4</v>
      </c>
      <c r="I357" s="101"/>
      <c r="J357" s="105" t="s">
        <v>5</v>
      </c>
      <c r="K357" s="106"/>
      <c r="L357" s="100" t="s">
        <v>6</v>
      </c>
      <c r="M357" s="101"/>
      <c r="N357" s="100" t="s">
        <v>7</v>
      </c>
      <c r="O357" s="101"/>
      <c r="P357" s="100" t="s">
        <v>8</v>
      </c>
      <c r="Q357" s="101"/>
      <c r="R357" s="100" t="s">
        <v>9</v>
      </c>
      <c r="S357" s="101"/>
      <c r="T357" s="100" t="s">
        <v>10</v>
      </c>
      <c r="U357" s="101"/>
      <c r="V357" s="100" t="s">
        <v>11</v>
      </c>
      <c r="W357" s="101"/>
      <c r="X357" s="100" t="s">
        <v>12</v>
      </c>
      <c r="Y357" s="102"/>
    </row>
    <row r="358" spans="2:25" s="9" customFormat="1" ht="12.75">
      <c r="B358" s="8">
        <v>1</v>
      </c>
      <c r="C358" s="13" t="s">
        <v>28</v>
      </c>
      <c r="D358" s="6">
        <f>D9*0.45</f>
        <v>4.95</v>
      </c>
      <c r="E358" s="7">
        <v>8</v>
      </c>
      <c r="F358" s="6">
        <f>D9*0.65</f>
        <v>7.15</v>
      </c>
      <c r="G358" s="7">
        <v>6</v>
      </c>
      <c r="H358" s="6">
        <f>D9*0.7</f>
        <v>7.699999999999999</v>
      </c>
      <c r="I358" s="7">
        <v>6</v>
      </c>
      <c r="J358" s="6">
        <f>D9*0.75</f>
        <v>8.25</v>
      </c>
      <c r="K358" s="7">
        <v>6</v>
      </c>
      <c r="L358" s="6">
        <f>D9*0.8</f>
        <v>8.8</v>
      </c>
      <c r="M358" s="7">
        <v>4</v>
      </c>
      <c r="N358" s="6">
        <f>D9*0.8</f>
        <v>8.8</v>
      </c>
      <c r="O358" s="7">
        <v>4</v>
      </c>
      <c r="P358" s="6">
        <f>D9*0.85</f>
        <v>9.35</v>
      </c>
      <c r="Q358" s="7">
        <v>3</v>
      </c>
      <c r="R358" s="6">
        <f>D9*0.85</f>
        <v>9.35</v>
      </c>
      <c r="S358" s="7">
        <v>3</v>
      </c>
      <c r="T358" s="6"/>
      <c r="U358" s="7"/>
      <c r="V358" s="6"/>
      <c r="W358" s="7"/>
      <c r="X358" s="6"/>
      <c r="Y358" s="7"/>
    </row>
    <row r="359" spans="2:25" s="9" customFormat="1" ht="12.75">
      <c r="B359" s="8">
        <v>2</v>
      </c>
      <c r="C359" s="13" t="s">
        <v>17</v>
      </c>
      <c r="D359" s="6" t="e">
        <f>D11*0.45</f>
        <v>#VALUE!</v>
      </c>
      <c r="E359" s="7">
        <v>10</v>
      </c>
      <c r="F359" s="6" t="e">
        <f>D11*0.65</f>
        <v>#VALUE!</v>
      </c>
      <c r="G359" s="7">
        <v>4</v>
      </c>
      <c r="H359" s="6" t="e">
        <f>D11*0.7</f>
        <v>#VALUE!</v>
      </c>
      <c r="I359" s="7">
        <v>4</v>
      </c>
      <c r="J359" s="6" t="e">
        <f>D11*0.7</f>
        <v>#VALUE!</v>
      </c>
      <c r="K359" s="7">
        <v>4</v>
      </c>
      <c r="L359" s="6" t="e">
        <f>D11*0.75</f>
        <v>#VALUE!</v>
      </c>
      <c r="M359" s="7">
        <v>3</v>
      </c>
      <c r="N359" s="6" t="e">
        <f>D11*0.75</f>
        <v>#VALUE!</v>
      </c>
      <c r="O359" s="7">
        <v>3</v>
      </c>
      <c r="P359" s="6" t="e">
        <f>D11*0.8</f>
        <v>#VALUE!</v>
      </c>
      <c r="Q359" s="7">
        <v>3</v>
      </c>
      <c r="R359" s="6" t="e">
        <f>D11*0.8</f>
        <v>#VALUE!</v>
      </c>
      <c r="S359" s="7">
        <v>3</v>
      </c>
      <c r="T359" s="6" t="e">
        <f>D11*0.85</f>
        <v>#VALUE!</v>
      </c>
      <c r="U359" s="7">
        <v>2</v>
      </c>
      <c r="V359" s="6"/>
      <c r="W359" s="7"/>
      <c r="X359" s="6"/>
      <c r="Y359" s="7"/>
    </row>
    <row r="360" spans="2:25" s="9" customFormat="1" ht="12.75">
      <c r="B360" s="8">
        <v>3</v>
      </c>
      <c r="C360" s="29" t="s">
        <v>47</v>
      </c>
      <c r="D360" s="6"/>
      <c r="E360" s="52">
        <v>6</v>
      </c>
      <c r="F360" s="6"/>
      <c r="G360" s="7">
        <v>6</v>
      </c>
      <c r="H360" s="6"/>
      <c r="I360" s="7">
        <v>6</v>
      </c>
      <c r="J360" s="6"/>
      <c r="K360" s="7"/>
      <c r="L360" s="6"/>
      <c r="M360" s="7"/>
      <c r="N360" s="6"/>
      <c r="O360" s="7"/>
      <c r="P360" s="6"/>
      <c r="Q360" s="7"/>
      <c r="R360" s="6"/>
      <c r="S360" s="7"/>
      <c r="T360" s="6"/>
      <c r="U360" s="7"/>
      <c r="V360" s="6"/>
      <c r="W360" s="7"/>
      <c r="X360" s="6"/>
      <c r="Y360" s="7"/>
    </row>
    <row r="361" spans="2:25" s="9" customFormat="1" ht="12.75">
      <c r="B361" s="8">
        <v>4</v>
      </c>
      <c r="C361" s="29" t="s">
        <v>70</v>
      </c>
      <c r="D361" s="6"/>
      <c r="E361" s="52">
        <v>5</v>
      </c>
      <c r="F361" s="6"/>
      <c r="G361" s="52">
        <v>4</v>
      </c>
      <c r="H361" s="6"/>
      <c r="I361" s="7">
        <v>3</v>
      </c>
      <c r="J361" s="6"/>
      <c r="K361" s="7">
        <v>3</v>
      </c>
      <c r="L361" s="6"/>
      <c r="M361" s="7">
        <v>3</v>
      </c>
      <c r="N361" s="6"/>
      <c r="O361" s="7">
        <v>3</v>
      </c>
      <c r="P361" s="6"/>
      <c r="Q361" s="7"/>
      <c r="R361" s="6"/>
      <c r="S361" s="7"/>
      <c r="T361" s="6"/>
      <c r="U361" s="7"/>
      <c r="V361" s="6"/>
      <c r="W361" s="7"/>
      <c r="X361" s="6"/>
      <c r="Y361" s="7"/>
    </row>
    <row r="362" spans="2:25" s="9" customFormat="1" ht="12.75">
      <c r="B362" s="8"/>
      <c r="C362" s="29"/>
      <c r="D362" s="6"/>
      <c r="E362" s="7"/>
      <c r="F362" s="6"/>
      <c r="G362" s="7"/>
      <c r="H362" s="6"/>
      <c r="I362" s="7"/>
      <c r="J362" s="6"/>
      <c r="K362" s="7"/>
      <c r="L362" s="6"/>
      <c r="M362" s="7"/>
      <c r="N362" s="6"/>
      <c r="O362" s="7"/>
      <c r="P362" s="6"/>
      <c r="Q362" s="7"/>
      <c r="R362" s="6"/>
      <c r="S362" s="7"/>
      <c r="T362" s="6"/>
      <c r="U362" s="7"/>
      <c r="V362" s="6"/>
      <c r="W362" s="7"/>
      <c r="X362" s="6"/>
      <c r="Y362" s="7"/>
    </row>
    <row r="363" spans="2:25" s="9" customFormat="1" ht="12.75">
      <c r="B363" s="8"/>
      <c r="C363" s="29"/>
      <c r="D363" s="6"/>
      <c r="E363" s="7"/>
      <c r="F363" s="6"/>
      <c r="G363" s="7"/>
      <c r="H363" s="6"/>
      <c r="I363" s="7"/>
      <c r="J363" s="6"/>
      <c r="K363" s="7"/>
      <c r="L363" s="6"/>
      <c r="M363" s="7"/>
      <c r="N363" s="6"/>
      <c r="O363" s="7"/>
      <c r="P363" s="6"/>
      <c r="Q363" s="7"/>
      <c r="R363" s="6"/>
      <c r="S363" s="7"/>
      <c r="T363" s="6"/>
      <c r="U363" s="7"/>
      <c r="V363" s="6"/>
      <c r="W363" s="7"/>
      <c r="X363" s="6"/>
      <c r="Y363" s="7"/>
    </row>
    <row r="364" spans="2:25" s="9" customFormat="1" ht="12.75">
      <c r="B364" s="8"/>
      <c r="C364" s="29"/>
      <c r="D364" s="6"/>
      <c r="E364" s="7"/>
      <c r="F364" s="6"/>
      <c r="G364" s="7"/>
      <c r="H364" s="6"/>
      <c r="I364" s="7"/>
      <c r="J364" s="6"/>
      <c r="K364" s="7"/>
      <c r="L364" s="6"/>
      <c r="M364" s="7"/>
      <c r="N364" s="6"/>
      <c r="O364" s="7"/>
      <c r="P364" s="6"/>
      <c r="Q364" s="7"/>
      <c r="R364" s="6"/>
      <c r="S364" s="7"/>
      <c r="T364" s="6"/>
      <c r="U364" s="7"/>
      <c r="V364" s="6"/>
      <c r="W364" s="7"/>
      <c r="X364" s="6"/>
      <c r="Y364" s="7"/>
    </row>
    <row r="365" spans="2:25" s="9" customFormat="1" ht="12.75">
      <c r="B365" s="8"/>
      <c r="C365" s="13"/>
      <c r="D365" s="6"/>
      <c r="E365" s="7"/>
      <c r="F365" s="6"/>
      <c r="G365" s="7"/>
      <c r="H365" s="6"/>
      <c r="I365" s="7"/>
      <c r="J365" s="6"/>
      <c r="K365" s="7"/>
      <c r="L365" s="6"/>
      <c r="M365" s="7"/>
      <c r="N365" s="6"/>
      <c r="O365" s="7"/>
      <c r="P365" s="6"/>
      <c r="Q365" s="7"/>
      <c r="R365" s="6"/>
      <c r="S365" s="7"/>
      <c r="T365" s="6"/>
      <c r="U365" s="7"/>
      <c r="V365" s="6"/>
      <c r="W365" s="7"/>
      <c r="X365" s="6"/>
      <c r="Y365" s="7"/>
    </row>
    <row r="366" spans="2:25" s="9" customFormat="1" ht="12.75">
      <c r="B366" s="8"/>
      <c r="C366" s="13"/>
      <c r="D366" s="6"/>
      <c r="E366" s="7"/>
      <c r="F366" s="6"/>
      <c r="G366" s="7"/>
      <c r="H366" s="6"/>
      <c r="I366" s="7"/>
      <c r="J366" s="6"/>
      <c r="K366" s="7"/>
      <c r="L366" s="6"/>
      <c r="M366" s="7"/>
      <c r="N366" s="6"/>
      <c r="O366" s="7"/>
      <c r="P366" s="6"/>
      <c r="Q366" s="7"/>
      <c r="R366" s="6"/>
      <c r="S366" s="7"/>
      <c r="T366" s="6"/>
      <c r="U366" s="7"/>
      <c r="V366" s="6"/>
      <c r="W366" s="7"/>
      <c r="X366" s="6"/>
      <c r="Y366" s="7"/>
    </row>
    <row r="367" spans="2:25" s="9" customFormat="1" ht="12.75">
      <c r="B367" s="23"/>
      <c r="C367" s="24"/>
      <c r="D367" s="25"/>
      <c r="E367" s="26"/>
      <c r="F367" s="25"/>
      <c r="G367" s="26"/>
      <c r="H367" s="25"/>
      <c r="I367" s="26"/>
      <c r="J367" s="25"/>
      <c r="K367" s="26"/>
      <c r="L367" s="25"/>
      <c r="M367" s="26"/>
      <c r="N367" s="25"/>
      <c r="O367" s="26"/>
      <c r="P367" s="25"/>
      <c r="Q367" s="26"/>
      <c r="R367" s="25"/>
      <c r="S367" s="26"/>
      <c r="T367" s="25"/>
      <c r="U367" s="26"/>
      <c r="V367" s="25"/>
      <c r="W367" s="26"/>
      <c r="X367" s="25"/>
      <c r="Y367" s="26"/>
    </row>
    <row r="368" ht="15.75" thickBot="1">
      <c r="C368" s="4" t="s">
        <v>13</v>
      </c>
    </row>
    <row r="369" spans="2:25" s="18" customFormat="1" ht="12.75" thickBot="1">
      <c r="B369" s="16" t="s">
        <v>0</v>
      </c>
      <c r="C369" s="17" t="s">
        <v>1</v>
      </c>
      <c r="D369" s="100" t="s">
        <v>2</v>
      </c>
      <c r="E369" s="101"/>
      <c r="F369" s="100" t="s">
        <v>3</v>
      </c>
      <c r="G369" s="101"/>
      <c r="H369" s="100" t="s">
        <v>4</v>
      </c>
      <c r="I369" s="101"/>
      <c r="J369" s="105" t="s">
        <v>5</v>
      </c>
      <c r="K369" s="106"/>
      <c r="L369" s="100" t="s">
        <v>6</v>
      </c>
      <c r="M369" s="101"/>
      <c r="N369" s="100" t="s">
        <v>7</v>
      </c>
      <c r="O369" s="101"/>
      <c r="P369" s="100" t="s">
        <v>8</v>
      </c>
      <c r="Q369" s="101"/>
      <c r="R369" s="100" t="s">
        <v>9</v>
      </c>
      <c r="S369" s="101"/>
      <c r="T369" s="100" t="s">
        <v>10</v>
      </c>
      <c r="U369" s="101"/>
      <c r="V369" s="100" t="s">
        <v>11</v>
      </c>
      <c r="W369" s="101"/>
      <c r="X369" s="100" t="s">
        <v>12</v>
      </c>
      <c r="Y369" s="102"/>
    </row>
    <row r="370" spans="2:25" s="9" customFormat="1" ht="12.75">
      <c r="B370" s="8">
        <v>1</v>
      </c>
      <c r="C370" s="13" t="s">
        <v>27</v>
      </c>
      <c r="D370" s="6">
        <f>D7*0.45</f>
        <v>4.95</v>
      </c>
      <c r="E370" s="7">
        <v>10</v>
      </c>
      <c r="F370" s="6">
        <f>D7*0.65</f>
        <v>7.15</v>
      </c>
      <c r="G370" s="7">
        <v>4</v>
      </c>
      <c r="H370" s="6">
        <f>D7*0.7</f>
        <v>7.699999999999999</v>
      </c>
      <c r="I370" s="7">
        <v>4</v>
      </c>
      <c r="J370" s="6">
        <f>D7*0.7</f>
        <v>7.699999999999999</v>
      </c>
      <c r="K370" s="7">
        <v>4</v>
      </c>
      <c r="L370" s="6">
        <f>D7*0.75</f>
        <v>8.25</v>
      </c>
      <c r="M370" s="7">
        <v>3</v>
      </c>
      <c r="N370" s="6">
        <f>D7*0.75</f>
        <v>8.25</v>
      </c>
      <c r="O370" s="7">
        <v>3</v>
      </c>
      <c r="P370" s="6">
        <f>D7*0.8</f>
        <v>8.8</v>
      </c>
      <c r="Q370" s="7">
        <v>2</v>
      </c>
      <c r="R370" s="6">
        <f>D7*0.8</f>
        <v>8.8</v>
      </c>
      <c r="S370" s="7">
        <v>2</v>
      </c>
      <c r="T370" s="6">
        <f>D7*0.85</f>
        <v>9.35</v>
      </c>
      <c r="U370" s="7">
        <v>2</v>
      </c>
      <c r="V370" s="6">
        <f>D7*0.85</f>
        <v>9.35</v>
      </c>
      <c r="W370" s="7">
        <v>2</v>
      </c>
      <c r="X370" s="6"/>
      <c r="Y370" s="7"/>
    </row>
    <row r="371" spans="2:25" s="9" customFormat="1" ht="12.75">
      <c r="B371" s="8">
        <v>2</v>
      </c>
      <c r="C371" s="13" t="s">
        <v>18</v>
      </c>
      <c r="D371" s="6">
        <f>D8*0.45</f>
        <v>4.95</v>
      </c>
      <c r="E371" s="7">
        <v>10</v>
      </c>
      <c r="F371" s="6">
        <f>D8*0.6</f>
        <v>6.6</v>
      </c>
      <c r="G371" s="7">
        <v>5</v>
      </c>
      <c r="H371" s="6">
        <f>D8*0.65</f>
        <v>7.15</v>
      </c>
      <c r="I371" s="7">
        <v>5</v>
      </c>
      <c r="J371" s="6">
        <f>D8*0.7</f>
        <v>7.699999999999999</v>
      </c>
      <c r="K371" s="7">
        <v>5</v>
      </c>
      <c r="L371" s="6">
        <f>D8*0.75</f>
        <v>8.25</v>
      </c>
      <c r="M371" s="7">
        <v>4</v>
      </c>
      <c r="N371" s="6">
        <f>D8*0.8</f>
        <v>8.8</v>
      </c>
      <c r="O371" s="7">
        <v>3</v>
      </c>
      <c r="P371" s="6">
        <f>D8*0.85</f>
        <v>9.35</v>
      </c>
      <c r="Q371" s="7">
        <v>2</v>
      </c>
      <c r="R371" s="6">
        <f>D8*0.85</f>
        <v>9.35</v>
      </c>
      <c r="S371" s="7">
        <v>2</v>
      </c>
      <c r="T371" s="6"/>
      <c r="U371" s="7"/>
      <c r="V371" s="6"/>
      <c r="W371" s="7"/>
      <c r="X371" s="6"/>
      <c r="Y371" s="7"/>
    </row>
    <row r="372" spans="2:25" s="9" customFormat="1" ht="12.75">
      <c r="B372" s="8">
        <v>3</v>
      </c>
      <c r="C372" s="29" t="s">
        <v>26</v>
      </c>
      <c r="D372" s="6"/>
      <c r="E372" s="52">
        <v>6</v>
      </c>
      <c r="F372" s="6"/>
      <c r="G372" s="52">
        <v>6</v>
      </c>
      <c r="H372" s="6"/>
      <c r="I372" s="7">
        <v>6</v>
      </c>
      <c r="J372" s="6"/>
      <c r="K372" s="7">
        <v>6</v>
      </c>
      <c r="L372" s="6"/>
      <c r="M372" s="7"/>
      <c r="N372" s="6"/>
      <c r="O372" s="7"/>
      <c r="P372" s="6"/>
      <c r="Q372" s="7"/>
      <c r="R372" s="6"/>
      <c r="S372" s="7"/>
      <c r="T372" s="6"/>
      <c r="U372" s="7"/>
      <c r="V372" s="6"/>
      <c r="W372" s="7"/>
      <c r="X372" s="6"/>
      <c r="Y372" s="7"/>
    </row>
    <row r="373" spans="2:25" s="9" customFormat="1" ht="12.75">
      <c r="B373" s="8">
        <v>4</v>
      </c>
      <c r="C373" s="28" t="s">
        <v>23</v>
      </c>
      <c r="D373" s="6"/>
      <c r="E373" s="52">
        <v>6</v>
      </c>
      <c r="F373" s="6"/>
      <c r="G373" s="7">
        <v>6</v>
      </c>
      <c r="H373" s="6"/>
      <c r="I373" s="7"/>
      <c r="J373" s="6"/>
      <c r="K373" s="7"/>
      <c r="L373" s="6"/>
      <c r="M373" s="7"/>
      <c r="N373" s="6"/>
      <c r="O373" s="7"/>
      <c r="P373" s="6"/>
      <c r="Q373" s="7"/>
      <c r="R373" s="6"/>
      <c r="S373" s="7"/>
      <c r="T373" s="6"/>
      <c r="U373" s="7"/>
      <c r="V373" s="6"/>
      <c r="W373" s="7"/>
      <c r="X373" s="6"/>
      <c r="Y373" s="7"/>
    </row>
    <row r="374" spans="2:25" s="9" customFormat="1" ht="12.75">
      <c r="B374" s="8">
        <v>5</v>
      </c>
      <c r="C374" s="13" t="s">
        <v>39</v>
      </c>
      <c r="D374" s="6"/>
      <c r="E374" s="7">
        <v>20</v>
      </c>
      <c r="F374" s="6"/>
      <c r="G374" s="7"/>
      <c r="H374" s="6"/>
      <c r="I374" s="7"/>
      <c r="J374" s="6"/>
      <c r="K374" s="7"/>
      <c r="L374" s="6"/>
      <c r="M374" s="7"/>
      <c r="N374" s="6"/>
      <c r="O374" s="7"/>
      <c r="P374" s="6"/>
      <c r="Q374" s="7"/>
      <c r="R374" s="6"/>
      <c r="S374" s="7"/>
      <c r="T374" s="6"/>
      <c r="U374" s="7"/>
      <c r="V374" s="6"/>
      <c r="W374" s="7"/>
      <c r="X374" s="6"/>
      <c r="Y374" s="7"/>
    </row>
    <row r="375" spans="2:25" s="9" customFormat="1" ht="12.75">
      <c r="B375" s="8">
        <v>6</v>
      </c>
      <c r="C375" s="13" t="s">
        <v>72</v>
      </c>
      <c r="D375" s="6"/>
      <c r="E375" s="7">
        <v>10</v>
      </c>
      <c r="F375" s="6"/>
      <c r="G375" s="7">
        <v>10</v>
      </c>
      <c r="H375" s="6"/>
      <c r="I375" s="7"/>
      <c r="J375" s="6"/>
      <c r="K375" s="7"/>
      <c r="L375" s="6"/>
      <c r="M375" s="7"/>
      <c r="N375" s="6"/>
      <c r="O375" s="7"/>
      <c r="P375" s="6"/>
      <c r="Q375" s="7"/>
      <c r="R375" s="6"/>
      <c r="S375" s="7"/>
      <c r="T375" s="6"/>
      <c r="U375" s="7"/>
      <c r="V375" s="6"/>
      <c r="W375" s="7"/>
      <c r="X375" s="6"/>
      <c r="Y375" s="7"/>
    </row>
    <row r="376" spans="2:25" s="9" customFormat="1" ht="12.75">
      <c r="B376" s="8"/>
      <c r="C376" s="13"/>
      <c r="D376" s="6"/>
      <c r="E376" s="7"/>
      <c r="F376" s="6"/>
      <c r="G376" s="7"/>
      <c r="H376" s="6"/>
      <c r="I376" s="7"/>
      <c r="J376" s="6"/>
      <c r="K376" s="7"/>
      <c r="L376" s="6"/>
      <c r="M376" s="7"/>
      <c r="N376" s="6"/>
      <c r="O376" s="7"/>
      <c r="P376" s="6"/>
      <c r="Q376" s="7"/>
      <c r="R376" s="6"/>
      <c r="S376" s="7"/>
      <c r="T376" s="6"/>
      <c r="U376" s="7"/>
      <c r="V376" s="6"/>
      <c r="W376" s="7"/>
      <c r="X376" s="6"/>
      <c r="Y376" s="7"/>
    </row>
    <row r="377" spans="2:25" s="9" customFormat="1" ht="12.75">
      <c r="B377" s="8"/>
      <c r="C377" s="13"/>
      <c r="D377" s="6"/>
      <c r="E377" s="7"/>
      <c r="F377" s="6"/>
      <c r="G377" s="7"/>
      <c r="H377" s="6"/>
      <c r="I377" s="7"/>
      <c r="J377" s="6"/>
      <c r="K377" s="7"/>
      <c r="L377" s="6"/>
      <c r="M377" s="7"/>
      <c r="N377" s="6"/>
      <c r="O377" s="7"/>
      <c r="P377" s="6"/>
      <c r="Q377" s="7"/>
      <c r="R377" s="6"/>
      <c r="S377" s="7"/>
      <c r="T377" s="6"/>
      <c r="U377" s="7"/>
      <c r="V377" s="6"/>
      <c r="W377" s="7"/>
      <c r="X377" s="6"/>
      <c r="Y377" s="7"/>
    </row>
    <row r="378" spans="2:25" s="9" customFormat="1" ht="12.75">
      <c r="B378" s="23"/>
      <c r="C378" s="24"/>
      <c r="D378" s="25"/>
      <c r="E378" s="26"/>
      <c r="F378" s="25"/>
      <c r="G378" s="26"/>
      <c r="H378" s="25"/>
      <c r="I378" s="26"/>
      <c r="J378" s="25"/>
      <c r="K378" s="26"/>
      <c r="L378" s="25"/>
      <c r="M378" s="26"/>
      <c r="N378" s="25"/>
      <c r="O378" s="26"/>
      <c r="P378" s="25"/>
      <c r="Q378" s="26"/>
      <c r="R378" s="25"/>
      <c r="S378" s="26"/>
      <c r="T378" s="25"/>
      <c r="U378" s="26"/>
      <c r="V378" s="25"/>
      <c r="W378" s="26"/>
      <c r="X378" s="25"/>
      <c r="Y378" s="26"/>
    </row>
    <row r="379" spans="2:25" s="9" customFormat="1" ht="12.75">
      <c r="B379" s="23"/>
      <c r="C379" s="24"/>
      <c r="D379" s="25"/>
      <c r="E379" s="26"/>
      <c r="F379" s="25"/>
      <c r="G379" s="26"/>
      <c r="H379" s="25"/>
      <c r="I379" s="26"/>
      <c r="J379" s="25"/>
      <c r="K379" s="26"/>
      <c r="L379" s="25"/>
      <c r="M379" s="26"/>
      <c r="N379" s="25"/>
      <c r="O379" s="26"/>
      <c r="P379" s="25"/>
      <c r="Q379" s="26"/>
      <c r="R379" s="25"/>
      <c r="S379" s="26"/>
      <c r="T379" s="25"/>
      <c r="U379" s="26"/>
      <c r="V379" s="25"/>
      <c r="W379" s="26"/>
      <c r="X379" s="25"/>
      <c r="Y379" s="26"/>
    </row>
    <row r="381" ht="18">
      <c r="C381" s="3" t="s">
        <v>61</v>
      </c>
    </row>
    <row r="382" spans="2:26" ht="12.75">
      <c r="B382" s="10"/>
      <c r="C382" s="11"/>
      <c r="D382" s="10"/>
      <c r="E382" s="12"/>
      <c r="F382" s="10"/>
      <c r="G382" s="12"/>
      <c r="H382" s="10"/>
      <c r="I382" s="12"/>
      <c r="J382" s="10"/>
      <c r="K382" s="12"/>
      <c r="L382" s="10"/>
      <c r="M382" s="12"/>
      <c r="N382" s="10"/>
      <c r="O382" s="12"/>
      <c r="P382" s="10"/>
      <c r="Q382" s="12"/>
      <c r="R382" s="10"/>
      <c r="S382" s="12"/>
      <c r="T382" s="10"/>
      <c r="U382" s="12"/>
      <c r="V382" s="10"/>
      <c r="W382" s="12"/>
      <c r="X382" s="10"/>
      <c r="Y382" s="12"/>
      <c r="Z382" s="11"/>
    </row>
    <row r="385" ht="15.75" thickBot="1">
      <c r="C385" s="4" t="s">
        <v>41</v>
      </c>
    </row>
    <row r="386" spans="2:25" s="18" customFormat="1" ht="12.75" thickBot="1">
      <c r="B386" s="16" t="s">
        <v>0</v>
      </c>
      <c r="C386" s="17" t="s">
        <v>1</v>
      </c>
      <c r="D386" s="100" t="s">
        <v>2</v>
      </c>
      <c r="E386" s="101"/>
      <c r="F386" s="100" t="s">
        <v>3</v>
      </c>
      <c r="G386" s="101"/>
      <c r="H386" s="100" t="s">
        <v>4</v>
      </c>
      <c r="I386" s="101"/>
      <c r="J386" s="105" t="s">
        <v>5</v>
      </c>
      <c r="K386" s="106"/>
      <c r="L386" s="100" t="s">
        <v>6</v>
      </c>
      <c r="M386" s="101"/>
      <c r="N386" s="100" t="s">
        <v>7</v>
      </c>
      <c r="O386" s="101"/>
      <c r="P386" s="100" t="s">
        <v>8</v>
      </c>
      <c r="Q386" s="101"/>
      <c r="R386" s="100" t="s">
        <v>9</v>
      </c>
      <c r="S386" s="101"/>
      <c r="T386" s="100" t="s">
        <v>10</v>
      </c>
      <c r="U386" s="101"/>
      <c r="V386" s="100" t="s">
        <v>11</v>
      </c>
      <c r="W386" s="101"/>
      <c r="X386" s="100" t="s">
        <v>12</v>
      </c>
      <c r="Y386" s="102"/>
    </row>
    <row r="387" spans="2:25" s="9" customFormat="1" ht="12.75">
      <c r="B387" s="8">
        <v>1</v>
      </c>
      <c r="C387" s="13" t="s">
        <v>27</v>
      </c>
      <c r="D387" s="6">
        <f>D7*0.45</f>
        <v>4.95</v>
      </c>
      <c r="E387" s="7">
        <v>10</v>
      </c>
      <c r="F387" s="6">
        <f>D7*0.65</f>
        <v>7.15</v>
      </c>
      <c r="G387" s="7">
        <v>6</v>
      </c>
      <c r="H387" s="6">
        <f>D7*0.7</f>
        <v>7.699999999999999</v>
      </c>
      <c r="I387" s="7">
        <v>5</v>
      </c>
      <c r="J387" s="6">
        <f>D7*0.7</f>
        <v>7.699999999999999</v>
      </c>
      <c r="K387" s="7">
        <v>5</v>
      </c>
      <c r="L387" s="6">
        <f>D7*0.75</f>
        <v>8.25</v>
      </c>
      <c r="M387" s="7">
        <v>4</v>
      </c>
      <c r="N387" s="6">
        <f>D7*0.75</f>
        <v>8.25</v>
      </c>
      <c r="O387" s="7">
        <v>4</v>
      </c>
      <c r="P387" s="6">
        <f>D7*0.8</f>
        <v>8.8</v>
      </c>
      <c r="Q387" s="7">
        <v>3</v>
      </c>
      <c r="R387" s="6">
        <f>D7*0.8</f>
        <v>8.8</v>
      </c>
      <c r="S387" s="7">
        <v>3</v>
      </c>
      <c r="T387" s="6">
        <f>D7*0.85</f>
        <v>9.35</v>
      </c>
      <c r="U387" s="7">
        <v>2</v>
      </c>
      <c r="V387" s="6">
        <f>D7*0.85</f>
        <v>9.35</v>
      </c>
      <c r="W387" s="7">
        <v>2</v>
      </c>
      <c r="X387" s="6">
        <f>D7*0.85</f>
        <v>9.35</v>
      </c>
      <c r="Y387" s="7">
        <v>2</v>
      </c>
    </row>
    <row r="388" spans="2:25" s="9" customFormat="1" ht="12.75">
      <c r="B388" s="8">
        <v>2</v>
      </c>
      <c r="C388" s="13" t="s">
        <v>18</v>
      </c>
      <c r="D388" s="6">
        <f>D8*0.45</f>
        <v>4.95</v>
      </c>
      <c r="E388" s="7">
        <v>10</v>
      </c>
      <c r="F388" s="6">
        <f>D8*0.6</f>
        <v>6.6</v>
      </c>
      <c r="G388" s="7">
        <v>5</v>
      </c>
      <c r="H388" s="6">
        <f>D8*0.65</f>
        <v>7.15</v>
      </c>
      <c r="I388" s="7">
        <v>5</v>
      </c>
      <c r="J388" s="6">
        <f>D8*0.7</f>
        <v>7.699999999999999</v>
      </c>
      <c r="K388" s="7">
        <v>4</v>
      </c>
      <c r="L388" s="6">
        <f>D8*0.75</f>
        <v>8.25</v>
      </c>
      <c r="M388" s="7">
        <v>4</v>
      </c>
      <c r="N388" s="6">
        <f>D8*0.8</f>
        <v>8.8</v>
      </c>
      <c r="O388" s="7">
        <v>3</v>
      </c>
      <c r="P388" s="6">
        <f>D8*0.8</f>
        <v>8.8</v>
      </c>
      <c r="Q388" s="7">
        <v>3</v>
      </c>
      <c r="R388" s="6">
        <f>D8*0.85</f>
        <v>9.35</v>
      </c>
      <c r="S388" s="7">
        <v>2</v>
      </c>
      <c r="T388" s="6">
        <f>D8*0.85</f>
        <v>9.35</v>
      </c>
      <c r="U388" s="7">
        <v>2</v>
      </c>
      <c r="V388" s="6">
        <f>D8*0.85</f>
        <v>9.35</v>
      </c>
      <c r="W388" s="7">
        <v>2</v>
      </c>
      <c r="X388" s="6"/>
      <c r="Y388" s="7"/>
    </row>
    <row r="389" spans="2:25" s="9" customFormat="1" ht="12.75">
      <c r="B389" s="8">
        <v>3</v>
      </c>
      <c r="C389" s="13" t="s">
        <v>22</v>
      </c>
      <c r="D389" s="40" t="s">
        <v>43</v>
      </c>
      <c r="E389" s="52">
        <v>30</v>
      </c>
      <c r="F389" s="6"/>
      <c r="G389" s="7">
        <v>15</v>
      </c>
      <c r="H389" s="6"/>
      <c r="I389" s="7">
        <v>15</v>
      </c>
      <c r="J389" s="6"/>
      <c r="K389" s="7"/>
      <c r="L389" s="6"/>
      <c r="M389" s="7"/>
      <c r="N389" s="6"/>
      <c r="O389" s="7"/>
      <c r="P389" s="6"/>
      <c r="Q389" s="7"/>
      <c r="R389" s="6"/>
      <c r="S389" s="7"/>
      <c r="T389" s="6"/>
      <c r="U389" s="7"/>
      <c r="V389" s="6"/>
      <c r="W389" s="7"/>
      <c r="X389" s="6"/>
      <c r="Y389" s="7"/>
    </row>
    <row r="390" spans="2:25" s="9" customFormat="1" ht="12.75">
      <c r="B390" s="8">
        <v>4</v>
      </c>
      <c r="C390" s="28" t="s">
        <v>44</v>
      </c>
      <c r="D390" s="6"/>
      <c r="E390" s="52">
        <v>5</v>
      </c>
      <c r="F390" s="6"/>
      <c r="G390" s="53" t="s">
        <v>45</v>
      </c>
      <c r="H390" s="6"/>
      <c r="I390" s="53"/>
      <c r="J390" s="6"/>
      <c r="K390" s="7"/>
      <c r="L390" s="6"/>
      <c r="M390" s="7"/>
      <c r="N390" s="6"/>
      <c r="O390" s="7"/>
      <c r="P390" s="6"/>
      <c r="Q390" s="7"/>
      <c r="R390" s="6"/>
      <c r="S390" s="7"/>
      <c r="T390" s="6"/>
      <c r="U390" s="7"/>
      <c r="V390" s="6"/>
      <c r="W390" s="7"/>
      <c r="X390" s="6"/>
      <c r="Y390" s="7"/>
    </row>
    <row r="391" spans="2:25" s="9" customFormat="1" ht="12.75">
      <c r="B391" s="8"/>
      <c r="C391" s="13"/>
      <c r="D391" s="6"/>
      <c r="E391" s="7"/>
      <c r="F391" s="6"/>
      <c r="G391" s="7"/>
      <c r="H391" s="6"/>
      <c r="I391" s="7"/>
      <c r="J391" s="6"/>
      <c r="K391" s="7"/>
      <c r="L391" s="6"/>
      <c r="M391" s="7"/>
      <c r="N391" s="6"/>
      <c r="O391" s="7"/>
      <c r="P391" s="6"/>
      <c r="Q391" s="7"/>
      <c r="R391" s="6"/>
      <c r="S391" s="7"/>
      <c r="T391" s="6"/>
      <c r="U391" s="7"/>
      <c r="V391" s="6"/>
      <c r="W391" s="7"/>
      <c r="X391" s="6"/>
      <c r="Y391" s="7"/>
    </row>
    <row r="392" spans="2:25" s="9" customFormat="1" ht="12.75">
      <c r="B392" s="8"/>
      <c r="C392" s="13"/>
      <c r="D392" s="6"/>
      <c r="E392" s="7"/>
      <c r="F392" s="6"/>
      <c r="G392" s="7"/>
      <c r="H392" s="6"/>
      <c r="I392" s="7"/>
      <c r="J392" s="6"/>
      <c r="K392" s="7"/>
      <c r="L392" s="6"/>
      <c r="M392" s="7"/>
      <c r="N392" s="6"/>
      <c r="O392" s="7"/>
      <c r="P392" s="6"/>
      <c r="Q392" s="7"/>
      <c r="R392" s="6"/>
      <c r="S392" s="7"/>
      <c r="T392" s="6"/>
      <c r="U392" s="7"/>
      <c r="V392" s="6"/>
      <c r="W392" s="7"/>
      <c r="X392" s="6"/>
      <c r="Y392" s="7"/>
    </row>
    <row r="393" spans="2:25" s="9" customFormat="1" ht="12.75">
      <c r="B393" s="23"/>
      <c r="C393" s="24"/>
      <c r="D393" s="25"/>
      <c r="E393" s="26"/>
      <c r="F393" s="25"/>
      <c r="G393" s="26"/>
      <c r="H393" s="25"/>
      <c r="I393" s="26"/>
      <c r="J393" s="25"/>
      <c r="K393" s="26"/>
      <c r="L393" s="25"/>
      <c r="M393" s="26"/>
      <c r="N393" s="25"/>
      <c r="O393" s="26"/>
      <c r="P393" s="25"/>
      <c r="Q393" s="26"/>
      <c r="R393" s="25"/>
      <c r="S393" s="26"/>
      <c r="T393" s="25"/>
      <c r="U393" s="26"/>
      <c r="V393" s="25"/>
      <c r="W393" s="26"/>
      <c r="X393" s="25"/>
      <c r="Y393" s="26"/>
    </row>
    <row r="394" ht="15.75" thickBot="1">
      <c r="C394" s="4" t="s">
        <v>13</v>
      </c>
    </row>
    <row r="395" spans="2:25" s="18" customFormat="1" ht="12.75" thickBot="1">
      <c r="B395" s="16" t="s">
        <v>0</v>
      </c>
      <c r="C395" s="17" t="s">
        <v>1</v>
      </c>
      <c r="D395" s="100" t="s">
        <v>2</v>
      </c>
      <c r="E395" s="101"/>
      <c r="F395" s="100" t="s">
        <v>3</v>
      </c>
      <c r="G395" s="101"/>
      <c r="H395" s="100" t="s">
        <v>4</v>
      </c>
      <c r="I395" s="101"/>
      <c r="J395" s="105" t="s">
        <v>5</v>
      </c>
      <c r="K395" s="106"/>
      <c r="L395" s="100" t="s">
        <v>6</v>
      </c>
      <c r="M395" s="101"/>
      <c r="N395" s="100" t="s">
        <v>7</v>
      </c>
      <c r="O395" s="101"/>
      <c r="P395" s="100" t="s">
        <v>8</v>
      </c>
      <c r="Q395" s="101"/>
      <c r="R395" s="100" t="s">
        <v>9</v>
      </c>
      <c r="S395" s="101"/>
      <c r="T395" s="100" t="s">
        <v>10</v>
      </c>
      <c r="U395" s="101"/>
      <c r="V395" s="100" t="s">
        <v>11</v>
      </c>
      <c r="W395" s="101"/>
      <c r="X395" s="100" t="s">
        <v>12</v>
      </c>
      <c r="Y395" s="102"/>
    </row>
    <row r="396" spans="2:25" s="9" customFormat="1" ht="12.75">
      <c r="B396" s="8">
        <v>1</v>
      </c>
      <c r="C396" s="13" t="s">
        <v>28</v>
      </c>
      <c r="D396" s="6">
        <f>D9*0.45</f>
        <v>4.95</v>
      </c>
      <c r="E396" s="7">
        <v>8</v>
      </c>
      <c r="F396" s="6">
        <f>D9*0.65</f>
        <v>7.15</v>
      </c>
      <c r="G396" s="7">
        <v>6</v>
      </c>
      <c r="H396" s="6">
        <f>D9*0.7</f>
        <v>7.699999999999999</v>
      </c>
      <c r="I396" s="7">
        <v>6</v>
      </c>
      <c r="J396" s="6">
        <f>D9*0.75</f>
        <v>8.25</v>
      </c>
      <c r="K396" s="7">
        <v>6</v>
      </c>
      <c r="L396" s="6">
        <f>D9*0.75</f>
        <v>8.25</v>
      </c>
      <c r="M396" s="7">
        <v>6</v>
      </c>
      <c r="N396" s="6">
        <f>D9*0.8</f>
        <v>8.8</v>
      </c>
      <c r="O396" s="7">
        <v>4</v>
      </c>
      <c r="P396" s="6"/>
      <c r="Q396" s="7"/>
      <c r="R396" s="6"/>
      <c r="S396" s="7"/>
      <c r="T396" s="6"/>
      <c r="U396" s="7"/>
      <c r="V396" s="6"/>
      <c r="W396" s="7"/>
      <c r="X396" s="6"/>
      <c r="Y396" s="7"/>
    </row>
    <row r="397" spans="2:25" s="9" customFormat="1" ht="12.75">
      <c r="B397" s="8">
        <v>2</v>
      </c>
      <c r="C397" s="13" t="s">
        <v>17</v>
      </c>
      <c r="D397" s="6" t="e">
        <f>D11*0.45</f>
        <v>#VALUE!</v>
      </c>
      <c r="E397" s="7">
        <v>10</v>
      </c>
      <c r="F397" s="6" t="e">
        <f>D11*0.65</f>
        <v>#VALUE!</v>
      </c>
      <c r="G397" s="7">
        <v>3</v>
      </c>
      <c r="H397" s="6" t="e">
        <f>D11*0.7</f>
        <v>#VALUE!</v>
      </c>
      <c r="I397" s="7">
        <v>3</v>
      </c>
      <c r="J397" s="6" t="e">
        <f>D11*0.75</f>
        <v>#VALUE!</v>
      </c>
      <c r="K397" s="7">
        <v>3</v>
      </c>
      <c r="L397" s="6" t="e">
        <f>D11*0.75</f>
        <v>#VALUE!</v>
      </c>
      <c r="M397" s="7">
        <v>3</v>
      </c>
      <c r="N397" s="6" t="e">
        <f>D11*0.8</f>
        <v>#VALUE!</v>
      </c>
      <c r="O397" s="7">
        <v>2</v>
      </c>
      <c r="P397" s="6"/>
      <c r="Q397" s="7"/>
      <c r="R397" s="6"/>
      <c r="S397" s="7"/>
      <c r="T397" s="6"/>
      <c r="U397" s="7"/>
      <c r="V397" s="6"/>
      <c r="W397" s="7"/>
      <c r="X397" s="6"/>
      <c r="Y397" s="7"/>
    </row>
    <row r="398" spans="2:25" s="9" customFormat="1" ht="12.75">
      <c r="B398" s="8">
        <v>3</v>
      </c>
      <c r="C398" s="29" t="s">
        <v>48</v>
      </c>
      <c r="D398" s="6"/>
      <c r="E398" s="52">
        <v>6</v>
      </c>
      <c r="F398" s="6"/>
      <c r="G398" s="7">
        <v>6</v>
      </c>
      <c r="H398" s="6"/>
      <c r="I398" s="7">
        <v>6</v>
      </c>
      <c r="J398" s="6"/>
      <c r="K398" s="7">
        <v>6</v>
      </c>
      <c r="L398" s="6"/>
      <c r="M398" s="7"/>
      <c r="N398" s="6"/>
      <c r="O398" s="7"/>
      <c r="P398" s="6"/>
      <c r="Q398" s="7"/>
      <c r="R398" s="6"/>
      <c r="S398" s="7"/>
      <c r="T398" s="6"/>
      <c r="U398" s="7"/>
      <c r="V398" s="6"/>
      <c r="W398" s="7"/>
      <c r="X398" s="6"/>
      <c r="Y398" s="7"/>
    </row>
    <row r="399" spans="2:25" s="9" customFormat="1" ht="12.75">
      <c r="B399" s="8">
        <v>4</v>
      </c>
      <c r="C399" s="13" t="s">
        <v>50</v>
      </c>
      <c r="D399" s="6" t="e">
        <f>D13*0.5</f>
        <v>#VALUE!</v>
      </c>
      <c r="E399" s="7">
        <v>5</v>
      </c>
      <c r="F399" s="6" t="e">
        <f>D13*0.7</f>
        <v>#VALUE!</v>
      </c>
      <c r="G399" s="7">
        <v>5</v>
      </c>
      <c r="H399" s="6" t="e">
        <f>D13*0.75</f>
        <v>#VALUE!</v>
      </c>
      <c r="I399" s="7">
        <v>4</v>
      </c>
      <c r="J399" s="6" t="e">
        <f>D13*0.8</f>
        <v>#VALUE!</v>
      </c>
      <c r="K399" s="7">
        <v>3</v>
      </c>
      <c r="L399" s="6" t="e">
        <f>D13*0.8</f>
        <v>#VALUE!</v>
      </c>
      <c r="M399" s="7">
        <v>3</v>
      </c>
      <c r="N399" s="6" t="e">
        <f>D13*0.8</f>
        <v>#VALUE!</v>
      </c>
      <c r="O399" s="7">
        <v>3</v>
      </c>
      <c r="P399" s="6"/>
      <c r="Q399" s="7"/>
      <c r="R399" s="6"/>
      <c r="S399" s="7"/>
      <c r="T399" s="6"/>
      <c r="U399" s="7"/>
      <c r="V399" s="6"/>
      <c r="W399" s="7"/>
      <c r="X399" s="6"/>
      <c r="Y399" s="7"/>
    </row>
    <row r="400" spans="2:25" s="9" customFormat="1" ht="12.75">
      <c r="B400" s="8"/>
      <c r="C400" s="29"/>
      <c r="D400" s="6"/>
      <c r="E400" s="7"/>
      <c r="F400" s="6"/>
      <c r="G400" s="7"/>
      <c r="H400" s="6"/>
      <c r="I400" s="7"/>
      <c r="J400" s="6"/>
      <c r="K400" s="7"/>
      <c r="L400" s="6"/>
      <c r="M400" s="7"/>
      <c r="N400" s="6"/>
      <c r="O400" s="7"/>
      <c r="P400" s="6"/>
      <c r="Q400" s="7"/>
      <c r="R400" s="6"/>
      <c r="S400" s="7"/>
      <c r="T400" s="6"/>
      <c r="U400" s="7"/>
      <c r="V400" s="6"/>
      <c r="W400" s="7"/>
      <c r="X400" s="6"/>
      <c r="Y400" s="7"/>
    </row>
    <row r="401" spans="2:25" s="9" customFormat="1" ht="12.75">
      <c r="B401" s="8"/>
      <c r="C401" s="29"/>
      <c r="D401" s="6"/>
      <c r="E401" s="7"/>
      <c r="F401" s="6"/>
      <c r="G401" s="7"/>
      <c r="H401" s="6"/>
      <c r="I401" s="7"/>
      <c r="J401" s="6"/>
      <c r="K401" s="7"/>
      <c r="L401" s="6"/>
      <c r="M401" s="7"/>
      <c r="N401" s="6"/>
      <c r="O401" s="7"/>
      <c r="P401" s="6"/>
      <c r="Q401" s="7"/>
      <c r="R401" s="6"/>
      <c r="S401" s="7"/>
      <c r="T401" s="6"/>
      <c r="U401" s="7"/>
      <c r="V401" s="6"/>
      <c r="W401" s="7"/>
      <c r="X401" s="6"/>
      <c r="Y401" s="7"/>
    </row>
    <row r="402" spans="2:25" s="9" customFormat="1" ht="12.75">
      <c r="B402" s="8"/>
      <c r="C402" s="29"/>
      <c r="D402" s="6"/>
      <c r="E402" s="7"/>
      <c r="F402" s="6"/>
      <c r="G402" s="7"/>
      <c r="H402" s="6"/>
      <c r="I402" s="7"/>
      <c r="J402" s="6"/>
      <c r="K402" s="7"/>
      <c r="L402" s="6"/>
      <c r="M402" s="7"/>
      <c r="N402" s="6"/>
      <c r="O402" s="7"/>
      <c r="P402" s="6"/>
      <c r="Q402" s="7"/>
      <c r="R402" s="6"/>
      <c r="S402" s="7"/>
      <c r="T402" s="6"/>
      <c r="U402" s="7"/>
      <c r="V402" s="6"/>
      <c r="W402" s="7"/>
      <c r="X402" s="6"/>
      <c r="Y402" s="7"/>
    </row>
    <row r="403" spans="2:25" s="9" customFormat="1" ht="12.75">
      <c r="B403" s="8"/>
      <c r="C403" s="13"/>
      <c r="D403" s="6"/>
      <c r="E403" s="7"/>
      <c r="F403" s="6"/>
      <c r="G403" s="7"/>
      <c r="H403" s="6"/>
      <c r="I403" s="7"/>
      <c r="J403" s="6"/>
      <c r="K403" s="7"/>
      <c r="L403" s="6"/>
      <c r="M403" s="7"/>
      <c r="N403" s="6"/>
      <c r="O403" s="7"/>
      <c r="P403" s="6"/>
      <c r="Q403" s="7"/>
      <c r="R403" s="6"/>
      <c r="S403" s="7"/>
      <c r="T403" s="6"/>
      <c r="U403" s="7"/>
      <c r="V403" s="6"/>
      <c r="W403" s="7"/>
      <c r="X403" s="6"/>
      <c r="Y403" s="7"/>
    </row>
    <row r="404" spans="2:25" s="9" customFormat="1" ht="12.75">
      <c r="B404" s="8"/>
      <c r="C404" s="13"/>
      <c r="D404" s="6"/>
      <c r="E404" s="7"/>
      <c r="F404" s="6"/>
      <c r="G404" s="7"/>
      <c r="H404" s="6"/>
      <c r="I404" s="7"/>
      <c r="J404" s="6"/>
      <c r="K404" s="7"/>
      <c r="L404" s="6"/>
      <c r="M404" s="7"/>
      <c r="N404" s="6"/>
      <c r="O404" s="7"/>
      <c r="P404" s="6"/>
      <c r="Q404" s="7"/>
      <c r="R404" s="6"/>
      <c r="S404" s="7"/>
      <c r="T404" s="6"/>
      <c r="U404" s="7"/>
      <c r="V404" s="6"/>
      <c r="W404" s="7"/>
      <c r="X404" s="6"/>
      <c r="Y404" s="7"/>
    </row>
    <row r="405" spans="2:25" s="9" customFormat="1" ht="12.75">
      <c r="B405" s="23"/>
      <c r="C405" s="24"/>
      <c r="D405" s="25"/>
      <c r="E405" s="26"/>
      <c r="F405" s="25"/>
      <c r="G405" s="26"/>
      <c r="H405" s="25"/>
      <c r="I405" s="26"/>
      <c r="J405" s="25"/>
      <c r="K405" s="26"/>
      <c r="L405" s="25"/>
      <c r="M405" s="26"/>
      <c r="N405" s="25"/>
      <c r="O405" s="26"/>
      <c r="P405" s="25"/>
      <c r="Q405" s="26"/>
      <c r="R405" s="25"/>
      <c r="S405" s="26"/>
      <c r="T405" s="25"/>
      <c r="U405" s="26"/>
      <c r="V405" s="25"/>
      <c r="W405" s="26"/>
      <c r="X405" s="25"/>
      <c r="Y405" s="26"/>
    </row>
    <row r="406" ht="15.75" thickBot="1">
      <c r="C406" s="4" t="s">
        <v>41</v>
      </c>
    </row>
    <row r="407" spans="2:25" s="18" customFormat="1" ht="12.75" thickBot="1">
      <c r="B407" s="16" t="s">
        <v>0</v>
      </c>
      <c r="C407" s="17" t="s">
        <v>1</v>
      </c>
      <c r="D407" s="100" t="s">
        <v>2</v>
      </c>
      <c r="E407" s="101"/>
      <c r="F407" s="100" t="s">
        <v>3</v>
      </c>
      <c r="G407" s="101"/>
      <c r="H407" s="100" t="s">
        <v>4</v>
      </c>
      <c r="I407" s="101"/>
      <c r="J407" s="105" t="s">
        <v>5</v>
      </c>
      <c r="K407" s="106"/>
      <c r="L407" s="100" t="s">
        <v>6</v>
      </c>
      <c r="M407" s="101"/>
      <c r="N407" s="100" t="s">
        <v>7</v>
      </c>
      <c r="O407" s="101"/>
      <c r="P407" s="100" t="s">
        <v>8</v>
      </c>
      <c r="Q407" s="101"/>
      <c r="R407" s="100" t="s">
        <v>9</v>
      </c>
      <c r="S407" s="101"/>
      <c r="T407" s="100" t="s">
        <v>10</v>
      </c>
      <c r="U407" s="101"/>
      <c r="V407" s="100" t="s">
        <v>11</v>
      </c>
      <c r="W407" s="101"/>
      <c r="X407" s="100" t="s">
        <v>12</v>
      </c>
      <c r="Y407" s="102"/>
    </row>
    <row r="408" spans="2:25" s="9" customFormat="1" ht="12.75">
      <c r="B408" s="8">
        <v>1</v>
      </c>
      <c r="C408" s="13" t="s">
        <v>27</v>
      </c>
      <c r="D408" s="6">
        <f>D7*0.45</f>
        <v>4.95</v>
      </c>
      <c r="E408" s="7">
        <v>10</v>
      </c>
      <c r="F408" s="6">
        <f>D7*0.65</f>
        <v>7.15</v>
      </c>
      <c r="G408" s="7">
        <v>6</v>
      </c>
      <c r="H408" s="6">
        <f>D7*0.65</f>
        <v>7.15</v>
      </c>
      <c r="I408" s="7">
        <v>6</v>
      </c>
      <c r="J408" s="6">
        <f>D7*0.7</f>
        <v>7.699999999999999</v>
      </c>
      <c r="K408" s="7">
        <v>5</v>
      </c>
      <c r="L408" s="6">
        <f>D7*0.7</f>
        <v>7.699999999999999</v>
      </c>
      <c r="M408" s="7">
        <v>5</v>
      </c>
      <c r="N408" s="6">
        <f>D7*0.75</f>
        <v>8.25</v>
      </c>
      <c r="O408" s="7">
        <v>4</v>
      </c>
      <c r="P408" s="6">
        <f>D7*0.75</f>
        <v>8.25</v>
      </c>
      <c r="Q408" s="7">
        <v>4</v>
      </c>
      <c r="R408" s="6">
        <f>D7*0.75</f>
        <v>8.25</v>
      </c>
      <c r="S408" s="7">
        <v>4</v>
      </c>
      <c r="T408" s="6"/>
      <c r="U408" s="7"/>
      <c r="V408" s="6"/>
      <c r="W408" s="7"/>
      <c r="X408" s="6"/>
      <c r="Y408" s="7"/>
    </row>
    <row r="409" spans="2:25" s="9" customFormat="1" ht="12.75">
      <c r="B409" s="8">
        <v>2</v>
      </c>
      <c r="C409" s="13" t="s">
        <v>18</v>
      </c>
      <c r="D409" s="6">
        <f>D8*0.45</f>
        <v>4.95</v>
      </c>
      <c r="E409" s="7">
        <v>10</v>
      </c>
      <c r="F409" s="6">
        <f>D8*0.6</f>
        <v>6.6</v>
      </c>
      <c r="G409" s="7">
        <v>5</v>
      </c>
      <c r="H409" s="6">
        <f>D8*0.65</f>
        <v>7.15</v>
      </c>
      <c r="I409" s="7">
        <v>5</v>
      </c>
      <c r="J409" s="6">
        <f>D8*0.7</f>
        <v>7.699999999999999</v>
      </c>
      <c r="K409" s="7">
        <v>5</v>
      </c>
      <c r="L409" s="6">
        <f>D8*0.75</f>
        <v>8.25</v>
      </c>
      <c r="M409" s="7">
        <v>4</v>
      </c>
      <c r="N409" s="6">
        <f>D8*0.8</f>
        <v>8.8</v>
      </c>
      <c r="O409" s="7">
        <v>3</v>
      </c>
      <c r="P409" s="6">
        <f>D8*0.8</f>
        <v>8.8</v>
      </c>
      <c r="Q409" s="7">
        <v>3</v>
      </c>
      <c r="R409" s="6">
        <f>D8*0.8</f>
        <v>8.8</v>
      </c>
      <c r="S409" s="7">
        <v>3</v>
      </c>
      <c r="T409" s="6"/>
      <c r="U409" s="7"/>
      <c r="V409" s="6"/>
      <c r="W409" s="7"/>
      <c r="X409" s="6"/>
      <c r="Y409" s="7"/>
    </row>
    <row r="410" spans="2:25" s="9" customFormat="1" ht="12.75">
      <c r="B410" s="8">
        <v>3</v>
      </c>
      <c r="C410" s="29" t="s">
        <v>25</v>
      </c>
      <c r="D410" s="6"/>
      <c r="E410" s="52">
        <v>6</v>
      </c>
      <c r="F410" s="6"/>
      <c r="G410" s="52">
        <v>6</v>
      </c>
      <c r="H410" s="6"/>
      <c r="I410" s="7">
        <v>6</v>
      </c>
      <c r="J410" s="6"/>
      <c r="K410" s="7">
        <v>6</v>
      </c>
      <c r="L410" s="6"/>
      <c r="M410" s="7"/>
      <c r="N410" s="6"/>
      <c r="O410" s="7"/>
      <c r="P410" s="6"/>
      <c r="Q410" s="7"/>
      <c r="R410" s="6"/>
      <c r="S410" s="7"/>
      <c r="T410" s="6"/>
      <c r="U410" s="7"/>
      <c r="V410" s="6"/>
      <c r="W410" s="7"/>
      <c r="X410" s="6"/>
      <c r="Y410" s="7"/>
    </row>
    <row r="411" spans="2:25" s="9" customFormat="1" ht="12.75">
      <c r="B411" s="8">
        <v>4</v>
      </c>
      <c r="C411" s="28" t="s">
        <v>23</v>
      </c>
      <c r="D411" s="6"/>
      <c r="E411" s="52">
        <v>6</v>
      </c>
      <c r="F411" s="6"/>
      <c r="G411" s="7">
        <v>6</v>
      </c>
      <c r="H411" s="6"/>
      <c r="I411" s="7"/>
      <c r="J411" s="6"/>
      <c r="K411" s="7"/>
      <c r="L411" s="6"/>
      <c r="M411" s="7"/>
      <c r="N411" s="6"/>
      <c r="O411" s="7"/>
      <c r="P411" s="6"/>
      <c r="Q411" s="7"/>
      <c r="R411" s="6"/>
      <c r="S411" s="7"/>
      <c r="T411" s="6"/>
      <c r="U411" s="7"/>
      <c r="V411" s="6"/>
      <c r="W411" s="7"/>
      <c r="X411" s="6"/>
      <c r="Y411" s="7"/>
    </row>
    <row r="412" spans="2:25" s="9" customFormat="1" ht="12.75">
      <c r="B412" s="8">
        <v>5</v>
      </c>
      <c r="C412" s="13" t="s">
        <v>38</v>
      </c>
      <c r="D412" s="6"/>
      <c r="E412" s="7">
        <v>8</v>
      </c>
      <c r="F412" s="6"/>
      <c r="G412" s="7"/>
      <c r="H412" s="6"/>
      <c r="I412" s="7"/>
      <c r="J412" s="6"/>
      <c r="K412" s="7"/>
      <c r="L412" s="6"/>
      <c r="M412" s="7"/>
      <c r="N412" s="6"/>
      <c r="O412" s="7"/>
      <c r="P412" s="6"/>
      <c r="Q412" s="7"/>
      <c r="R412" s="6"/>
      <c r="S412" s="7"/>
      <c r="T412" s="6"/>
      <c r="U412" s="7"/>
      <c r="V412" s="6"/>
      <c r="W412" s="7"/>
      <c r="X412" s="6"/>
      <c r="Y412" s="7"/>
    </row>
    <row r="413" spans="2:25" s="9" customFormat="1" ht="12.75">
      <c r="B413" s="8">
        <v>6</v>
      </c>
      <c r="C413" s="13" t="s">
        <v>39</v>
      </c>
      <c r="D413" s="6"/>
      <c r="E413" s="7">
        <v>20</v>
      </c>
      <c r="F413" s="6"/>
      <c r="G413" s="7"/>
      <c r="H413" s="6"/>
      <c r="I413" s="7"/>
      <c r="J413" s="6"/>
      <c r="K413" s="7"/>
      <c r="L413" s="6"/>
      <c r="M413" s="7"/>
      <c r="N413" s="6"/>
      <c r="O413" s="7"/>
      <c r="P413" s="6"/>
      <c r="Q413" s="7"/>
      <c r="R413" s="6"/>
      <c r="S413" s="7"/>
      <c r="T413" s="6"/>
      <c r="U413" s="7"/>
      <c r="V413" s="6"/>
      <c r="W413" s="7"/>
      <c r="X413" s="6"/>
      <c r="Y413" s="7"/>
    </row>
    <row r="414" spans="2:25" s="9" customFormat="1" ht="12.75">
      <c r="B414" s="8"/>
      <c r="C414" s="13"/>
      <c r="D414" s="6"/>
      <c r="E414" s="7"/>
      <c r="F414" s="6"/>
      <c r="G414" s="7"/>
      <c r="H414" s="6"/>
      <c r="I414" s="7"/>
      <c r="J414" s="6"/>
      <c r="K414" s="7"/>
      <c r="L414" s="6"/>
      <c r="M414" s="7"/>
      <c r="N414" s="6"/>
      <c r="O414" s="7"/>
      <c r="P414" s="6"/>
      <c r="Q414" s="7"/>
      <c r="R414" s="6"/>
      <c r="S414" s="7"/>
      <c r="T414" s="6"/>
      <c r="U414" s="7"/>
      <c r="V414" s="6"/>
      <c r="W414" s="7"/>
      <c r="X414" s="6"/>
      <c r="Y414" s="7"/>
    </row>
    <row r="415" spans="2:25" s="9" customFormat="1" ht="12.75">
      <c r="B415" s="8"/>
      <c r="C415" s="13"/>
      <c r="D415" s="6"/>
      <c r="E415" s="7"/>
      <c r="F415" s="6"/>
      <c r="G415" s="7"/>
      <c r="H415" s="6"/>
      <c r="I415" s="7"/>
      <c r="J415" s="6"/>
      <c r="K415" s="7"/>
      <c r="L415" s="6"/>
      <c r="M415" s="7"/>
      <c r="N415" s="6"/>
      <c r="O415" s="7"/>
      <c r="P415" s="6"/>
      <c r="Q415" s="7"/>
      <c r="R415" s="6"/>
      <c r="S415" s="7"/>
      <c r="T415" s="6"/>
      <c r="U415" s="7"/>
      <c r="V415" s="6"/>
      <c r="W415" s="7"/>
      <c r="X415" s="6"/>
      <c r="Y415" s="7"/>
    </row>
    <row r="416" spans="2:25" s="9" customFormat="1" ht="12.75">
      <c r="B416" s="23"/>
      <c r="C416" s="24"/>
      <c r="D416" s="25"/>
      <c r="E416" s="26"/>
      <c r="F416" s="25"/>
      <c r="G416" s="26"/>
      <c r="H416" s="25"/>
      <c r="I416" s="26"/>
      <c r="J416" s="25"/>
      <c r="K416" s="26"/>
      <c r="L416" s="25"/>
      <c r="M416" s="26"/>
      <c r="N416" s="25"/>
      <c r="O416" s="26"/>
      <c r="P416" s="25"/>
      <c r="Q416" s="26"/>
      <c r="R416" s="25"/>
      <c r="S416" s="26"/>
      <c r="T416" s="25"/>
      <c r="U416" s="26"/>
      <c r="V416" s="25"/>
      <c r="W416" s="26"/>
      <c r="X416" s="25"/>
      <c r="Y416" s="26"/>
    </row>
    <row r="419" ht="18">
      <c r="C419" s="3" t="s">
        <v>62</v>
      </c>
    </row>
    <row r="420" spans="2:26" ht="12.75">
      <c r="B420" s="10"/>
      <c r="C420" s="11"/>
      <c r="D420" s="10"/>
      <c r="E420" s="12"/>
      <c r="F420" s="10"/>
      <c r="G420" s="12"/>
      <c r="H420" s="10"/>
      <c r="I420" s="12"/>
      <c r="J420" s="10"/>
      <c r="K420" s="12"/>
      <c r="L420" s="10"/>
      <c r="M420" s="12"/>
      <c r="N420" s="10"/>
      <c r="O420" s="12"/>
      <c r="P420" s="10"/>
      <c r="Q420" s="12"/>
      <c r="R420" s="10"/>
      <c r="S420" s="12"/>
      <c r="T420" s="10"/>
      <c r="U420" s="12"/>
      <c r="V420" s="10"/>
      <c r="W420" s="12"/>
      <c r="X420" s="10"/>
      <c r="Y420" s="12"/>
      <c r="Z420" s="11"/>
    </row>
    <row r="423" ht="15.75" thickBot="1">
      <c r="C423" s="4" t="s">
        <v>13</v>
      </c>
    </row>
    <row r="424" spans="2:25" s="18" customFormat="1" ht="12.75" thickBot="1">
      <c r="B424" s="16" t="s">
        <v>0</v>
      </c>
      <c r="C424" s="17" t="s">
        <v>1</v>
      </c>
      <c r="D424" s="100" t="s">
        <v>2</v>
      </c>
      <c r="E424" s="101"/>
      <c r="F424" s="100" t="s">
        <v>3</v>
      </c>
      <c r="G424" s="101"/>
      <c r="H424" s="100" t="s">
        <v>4</v>
      </c>
      <c r="I424" s="101"/>
      <c r="J424" s="105" t="s">
        <v>5</v>
      </c>
      <c r="K424" s="106"/>
      <c r="L424" s="100" t="s">
        <v>6</v>
      </c>
      <c r="M424" s="101"/>
      <c r="N424" s="100" t="s">
        <v>7</v>
      </c>
      <c r="O424" s="101"/>
      <c r="P424" s="100" t="s">
        <v>8</v>
      </c>
      <c r="Q424" s="101"/>
      <c r="R424" s="100" t="s">
        <v>9</v>
      </c>
      <c r="S424" s="101"/>
      <c r="T424" s="100" t="s">
        <v>10</v>
      </c>
      <c r="U424" s="101"/>
      <c r="V424" s="100" t="s">
        <v>11</v>
      </c>
      <c r="W424" s="101"/>
      <c r="X424" s="100" t="s">
        <v>12</v>
      </c>
      <c r="Y424" s="102"/>
    </row>
    <row r="425" spans="2:26" s="9" customFormat="1" ht="12.75">
      <c r="B425" s="8">
        <v>1</v>
      </c>
      <c r="C425" s="13" t="s">
        <v>27</v>
      </c>
      <c r="D425" s="6">
        <f>D7*0.45</f>
        <v>4.95</v>
      </c>
      <c r="E425" s="7">
        <v>10</v>
      </c>
      <c r="F425" s="6">
        <f>D7*0.65</f>
        <v>7.15</v>
      </c>
      <c r="G425" s="7">
        <v>5</v>
      </c>
      <c r="H425" s="6">
        <f>D7*0.7</f>
        <v>7.699999999999999</v>
      </c>
      <c r="I425" s="7">
        <v>5</v>
      </c>
      <c r="J425" s="6">
        <f>D7*0.7</f>
        <v>7.699999999999999</v>
      </c>
      <c r="K425" s="7">
        <v>5</v>
      </c>
      <c r="L425" s="6">
        <f>D7*0.75</f>
        <v>8.25</v>
      </c>
      <c r="M425" s="7">
        <v>4</v>
      </c>
      <c r="N425" s="6">
        <f>D7*0.75</f>
        <v>8.25</v>
      </c>
      <c r="O425" s="7">
        <v>4</v>
      </c>
      <c r="P425" s="6">
        <f>D7*0.8</f>
        <v>8.8</v>
      </c>
      <c r="Q425" s="7">
        <v>3</v>
      </c>
      <c r="R425" s="6">
        <f>D7*0.8</f>
        <v>8.8</v>
      </c>
      <c r="S425" s="7">
        <v>3</v>
      </c>
      <c r="T425" s="6">
        <f>D7*0.85</f>
        <v>9.35</v>
      </c>
      <c r="U425" s="7">
        <v>3</v>
      </c>
      <c r="V425" s="6">
        <f>D7*0.85</f>
        <v>9.35</v>
      </c>
      <c r="W425" s="7">
        <v>3</v>
      </c>
      <c r="X425" s="6">
        <f>D7*0.9</f>
        <v>9.9</v>
      </c>
      <c r="Y425" s="7">
        <v>2</v>
      </c>
      <c r="Z425" s="93"/>
    </row>
    <row r="426" spans="2:26" s="9" customFormat="1" ht="12.75">
      <c r="B426" s="8">
        <v>2</v>
      </c>
      <c r="C426" s="13" t="s">
        <v>18</v>
      </c>
      <c r="D426" s="6">
        <f>D8*0.45</f>
        <v>4.95</v>
      </c>
      <c r="E426" s="7">
        <v>10</v>
      </c>
      <c r="F426" s="6">
        <f>D8*0.6</f>
        <v>6.6</v>
      </c>
      <c r="G426" s="7">
        <v>5</v>
      </c>
      <c r="H426" s="6">
        <f>D8*0.65</f>
        <v>7.15</v>
      </c>
      <c r="I426" s="7">
        <v>5</v>
      </c>
      <c r="J426" s="6">
        <f>D8*0.7</f>
        <v>7.699999999999999</v>
      </c>
      <c r="K426" s="7">
        <v>4</v>
      </c>
      <c r="L426" s="6">
        <f>D8*0.7</f>
        <v>7.699999999999999</v>
      </c>
      <c r="M426" s="7">
        <v>4</v>
      </c>
      <c r="N426" s="6">
        <f>D8*0.75</f>
        <v>8.25</v>
      </c>
      <c r="O426" s="7">
        <v>4</v>
      </c>
      <c r="P426" s="6">
        <f>D8*0.8</f>
        <v>8.8</v>
      </c>
      <c r="Q426" s="7">
        <v>3</v>
      </c>
      <c r="R426" s="6">
        <f>D8*0.85</f>
        <v>9.35</v>
      </c>
      <c r="S426" s="7">
        <v>2</v>
      </c>
      <c r="T426" s="6">
        <f>D8*0.85</f>
        <v>9.35</v>
      </c>
      <c r="U426" s="7">
        <v>2</v>
      </c>
      <c r="V426" s="6">
        <f>D8*0.9</f>
        <v>9.9</v>
      </c>
      <c r="W426" s="7">
        <v>1</v>
      </c>
      <c r="X426" s="6">
        <f>D8*0.9</f>
        <v>9.9</v>
      </c>
      <c r="Y426" s="7">
        <v>1</v>
      </c>
      <c r="Z426" s="93"/>
    </row>
    <row r="427" spans="2:26" s="9" customFormat="1" ht="12.75">
      <c r="B427" s="8">
        <v>3</v>
      </c>
      <c r="C427" s="13" t="s">
        <v>22</v>
      </c>
      <c r="D427" s="40" t="s">
        <v>43</v>
      </c>
      <c r="E427" s="52">
        <v>30</v>
      </c>
      <c r="F427" s="6"/>
      <c r="G427" s="7">
        <v>5</v>
      </c>
      <c r="H427" s="6"/>
      <c r="I427" s="7">
        <v>5</v>
      </c>
      <c r="J427" s="6"/>
      <c r="K427" s="7"/>
      <c r="L427" s="6"/>
      <c r="M427" s="7"/>
      <c r="N427" s="6"/>
      <c r="O427" s="7"/>
      <c r="P427" s="6"/>
      <c r="Q427" s="7"/>
      <c r="R427" s="6"/>
      <c r="S427" s="7"/>
      <c r="T427" s="6"/>
      <c r="U427" s="7"/>
      <c r="V427" s="6"/>
      <c r="W427" s="7"/>
      <c r="X427" s="6"/>
      <c r="Y427" s="7"/>
      <c r="Z427" s="93"/>
    </row>
    <row r="428" spans="2:26" s="9" customFormat="1" ht="12.75">
      <c r="B428" s="8"/>
      <c r="C428" s="13"/>
      <c r="D428" s="6"/>
      <c r="E428" s="7"/>
      <c r="F428" s="6"/>
      <c r="G428" s="7"/>
      <c r="H428" s="6"/>
      <c r="I428" s="7"/>
      <c r="J428" s="6"/>
      <c r="K428" s="7"/>
      <c r="L428" s="6"/>
      <c r="M428" s="7"/>
      <c r="N428" s="6"/>
      <c r="O428" s="7"/>
      <c r="P428" s="6"/>
      <c r="Q428" s="7"/>
      <c r="R428" s="6"/>
      <c r="S428" s="7"/>
      <c r="T428" s="6"/>
      <c r="U428" s="7"/>
      <c r="V428" s="6"/>
      <c r="W428" s="54"/>
      <c r="X428" s="55"/>
      <c r="Y428" s="54"/>
      <c r="Z428" s="93"/>
    </row>
    <row r="429" spans="2:26" s="9" customFormat="1" ht="12.75">
      <c r="B429" s="8"/>
      <c r="C429" s="13"/>
      <c r="D429" s="6"/>
      <c r="E429" s="7"/>
      <c r="F429" s="6"/>
      <c r="G429" s="7"/>
      <c r="H429" s="6"/>
      <c r="I429" s="7"/>
      <c r="J429" s="6"/>
      <c r="K429" s="7"/>
      <c r="L429" s="6"/>
      <c r="M429" s="7"/>
      <c r="N429" s="6"/>
      <c r="O429" s="7"/>
      <c r="P429" s="6"/>
      <c r="Q429" s="7"/>
      <c r="R429" s="6"/>
      <c r="S429" s="7"/>
      <c r="T429" s="6"/>
      <c r="U429" s="7"/>
      <c r="V429" s="6"/>
      <c r="W429" s="54"/>
      <c r="X429" s="6">
        <f>D8*0.9</f>
        <v>9.9</v>
      </c>
      <c r="Y429" s="7">
        <v>1</v>
      </c>
      <c r="Z429" s="93"/>
    </row>
    <row r="430" spans="2:26" s="9" customFormat="1" ht="12.75">
      <c r="B430" s="8"/>
      <c r="C430" s="13"/>
      <c r="D430" s="6"/>
      <c r="E430" s="7"/>
      <c r="F430" s="6"/>
      <c r="G430" s="7"/>
      <c r="H430" s="6"/>
      <c r="I430" s="7"/>
      <c r="J430" s="6"/>
      <c r="K430" s="7"/>
      <c r="L430" s="6"/>
      <c r="M430" s="7"/>
      <c r="N430" s="6"/>
      <c r="O430" s="7"/>
      <c r="P430" s="6"/>
      <c r="Q430" s="7"/>
      <c r="R430" s="6"/>
      <c r="S430" s="7"/>
      <c r="T430" s="6"/>
      <c r="U430" s="7"/>
      <c r="V430" s="6"/>
      <c r="W430" s="54"/>
      <c r="X430" s="6">
        <f>D7*0.9</f>
        <v>9.9</v>
      </c>
      <c r="Y430" s="7">
        <v>2</v>
      </c>
      <c r="Z430" s="93"/>
    </row>
    <row r="431" spans="2:25" s="9" customFormat="1" ht="12.75">
      <c r="B431" s="23"/>
      <c r="C431" s="24"/>
      <c r="D431" s="25"/>
      <c r="E431" s="26"/>
      <c r="F431" s="25"/>
      <c r="G431" s="26"/>
      <c r="H431" s="25"/>
      <c r="I431" s="26"/>
      <c r="J431" s="25"/>
      <c r="K431" s="26"/>
      <c r="L431" s="25"/>
      <c r="M431" s="26"/>
      <c r="N431" s="25"/>
      <c r="O431" s="26"/>
      <c r="P431" s="25"/>
      <c r="Q431" s="26"/>
      <c r="R431" s="25"/>
      <c r="S431" s="26"/>
      <c r="T431" s="25"/>
      <c r="U431" s="26"/>
      <c r="V431" s="25"/>
      <c r="W431" s="26"/>
      <c r="X431" s="25"/>
      <c r="Y431" s="26"/>
    </row>
    <row r="432" ht="15.75" thickBot="1">
      <c r="C432" s="4" t="s">
        <v>41</v>
      </c>
    </row>
    <row r="433" spans="2:25" s="18" customFormat="1" ht="12.75" thickBot="1">
      <c r="B433" s="16" t="s">
        <v>0</v>
      </c>
      <c r="C433" s="17" t="s">
        <v>1</v>
      </c>
      <c r="D433" s="100" t="s">
        <v>2</v>
      </c>
      <c r="E433" s="101"/>
      <c r="F433" s="100" t="s">
        <v>3</v>
      </c>
      <c r="G433" s="101"/>
      <c r="H433" s="100" t="s">
        <v>4</v>
      </c>
      <c r="I433" s="101"/>
      <c r="J433" s="105" t="s">
        <v>5</v>
      </c>
      <c r="K433" s="106"/>
      <c r="L433" s="100" t="s">
        <v>6</v>
      </c>
      <c r="M433" s="101"/>
      <c r="N433" s="100" t="s">
        <v>7</v>
      </c>
      <c r="O433" s="101"/>
      <c r="P433" s="100" t="s">
        <v>8</v>
      </c>
      <c r="Q433" s="101"/>
      <c r="R433" s="100" t="s">
        <v>9</v>
      </c>
      <c r="S433" s="101"/>
      <c r="T433" s="100" t="s">
        <v>10</v>
      </c>
      <c r="U433" s="101"/>
      <c r="V433" s="100" t="s">
        <v>11</v>
      </c>
      <c r="W433" s="101"/>
      <c r="X433" s="100" t="s">
        <v>12</v>
      </c>
      <c r="Y433" s="102"/>
    </row>
    <row r="434" spans="2:25" s="9" customFormat="1" ht="12.75">
      <c r="B434" s="8">
        <v>1</v>
      </c>
      <c r="C434" s="13" t="s">
        <v>28</v>
      </c>
      <c r="D434" s="6">
        <f>D9*0.45</f>
        <v>4.95</v>
      </c>
      <c r="E434" s="7">
        <v>8</v>
      </c>
      <c r="F434" s="6">
        <f>D9*0.65</f>
        <v>7.15</v>
      </c>
      <c r="G434" s="7">
        <v>6</v>
      </c>
      <c r="H434" s="6">
        <f>D9*0.7</f>
        <v>7.699999999999999</v>
      </c>
      <c r="I434" s="7">
        <v>6</v>
      </c>
      <c r="J434" s="6">
        <f>D9*0.75</f>
        <v>8.25</v>
      </c>
      <c r="K434" s="7">
        <v>6</v>
      </c>
      <c r="L434" s="6">
        <f>D9*0.8</f>
        <v>8.8</v>
      </c>
      <c r="M434" s="7">
        <v>4</v>
      </c>
      <c r="N434" s="6">
        <f>D9*0.8</f>
        <v>8.8</v>
      </c>
      <c r="O434" s="7">
        <v>4</v>
      </c>
      <c r="P434" s="6">
        <f>D9*0.85</f>
        <v>9.35</v>
      </c>
      <c r="Q434" s="7">
        <v>3</v>
      </c>
      <c r="R434" s="6">
        <f>D9*0.85</f>
        <v>9.35</v>
      </c>
      <c r="S434" s="7">
        <v>3</v>
      </c>
      <c r="T434" s="6"/>
      <c r="U434" s="7"/>
      <c r="V434" s="6"/>
      <c r="W434" s="7"/>
      <c r="X434" s="6"/>
      <c r="Y434" s="7"/>
    </row>
    <row r="435" spans="2:25" s="9" customFormat="1" ht="12.75">
      <c r="B435" s="8">
        <v>2</v>
      </c>
      <c r="C435" s="13" t="s">
        <v>17</v>
      </c>
      <c r="D435" s="6" t="e">
        <f>D11*0.45</f>
        <v>#VALUE!</v>
      </c>
      <c r="E435" s="7">
        <v>10</v>
      </c>
      <c r="F435" s="6" t="e">
        <f>D11*0.7</f>
        <v>#VALUE!</v>
      </c>
      <c r="G435" s="7">
        <v>4</v>
      </c>
      <c r="H435" s="6" t="e">
        <f>D11*0.75</f>
        <v>#VALUE!</v>
      </c>
      <c r="I435" s="7">
        <v>4</v>
      </c>
      <c r="J435" s="6" t="e">
        <f>D11*0.8</f>
        <v>#VALUE!</v>
      </c>
      <c r="K435" s="7">
        <v>3</v>
      </c>
      <c r="L435" s="6" t="e">
        <f>D11*0.8</f>
        <v>#VALUE!</v>
      </c>
      <c r="M435" s="7">
        <v>3</v>
      </c>
      <c r="N435" s="6" t="e">
        <f>D11*0.85</f>
        <v>#VALUE!</v>
      </c>
      <c r="O435" s="7">
        <v>3</v>
      </c>
      <c r="P435" s="6"/>
      <c r="Q435" s="7"/>
      <c r="R435" s="6"/>
      <c r="S435" s="7"/>
      <c r="T435" s="6"/>
      <c r="U435" s="7"/>
      <c r="V435" s="6"/>
      <c r="W435" s="7"/>
      <c r="X435" s="6"/>
      <c r="Y435" s="7"/>
    </row>
    <row r="436" spans="2:25" s="9" customFormat="1" ht="12.75">
      <c r="B436" s="8">
        <v>3</v>
      </c>
      <c r="C436" s="29" t="s">
        <v>47</v>
      </c>
      <c r="D436" s="6"/>
      <c r="E436" s="52">
        <v>5</v>
      </c>
      <c r="F436" s="6"/>
      <c r="G436" s="7">
        <v>3</v>
      </c>
      <c r="H436" s="6"/>
      <c r="I436" s="7">
        <v>3</v>
      </c>
      <c r="J436" s="6"/>
      <c r="K436" s="7">
        <v>3</v>
      </c>
      <c r="L436" s="6"/>
      <c r="M436" s="7"/>
      <c r="N436" s="6"/>
      <c r="O436" s="7"/>
      <c r="P436" s="6"/>
      <c r="Q436" s="7"/>
      <c r="R436" s="6"/>
      <c r="S436" s="7"/>
      <c r="T436" s="6"/>
      <c r="U436" s="7"/>
      <c r="V436" s="6"/>
      <c r="W436" s="7"/>
      <c r="X436" s="6"/>
      <c r="Y436" s="7"/>
    </row>
    <row r="437" spans="2:25" s="9" customFormat="1" ht="12.75">
      <c r="B437" s="8">
        <v>4</v>
      </c>
      <c r="C437" s="29" t="s">
        <v>70</v>
      </c>
      <c r="D437" s="6"/>
      <c r="E437" s="52">
        <v>5</v>
      </c>
      <c r="F437" s="6"/>
      <c r="G437" s="52">
        <v>4</v>
      </c>
      <c r="H437" s="6"/>
      <c r="I437" s="7">
        <v>3</v>
      </c>
      <c r="J437" s="6"/>
      <c r="K437" s="7">
        <v>3</v>
      </c>
      <c r="L437" s="6"/>
      <c r="M437" s="7">
        <v>3</v>
      </c>
      <c r="N437" s="6"/>
      <c r="O437" s="7">
        <v>3</v>
      </c>
      <c r="P437" s="6"/>
      <c r="Q437" s="7"/>
      <c r="R437" s="6"/>
      <c r="S437" s="7"/>
      <c r="T437" s="6"/>
      <c r="U437" s="7"/>
      <c r="V437" s="6"/>
      <c r="W437" s="7"/>
      <c r="X437" s="6"/>
      <c r="Y437" s="7"/>
    </row>
    <row r="438" spans="2:25" s="9" customFormat="1" ht="12.75">
      <c r="B438" s="8"/>
      <c r="C438" s="29"/>
      <c r="D438" s="6"/>
      <c r="E438" s="7"/>
      <c r="F438" s="6"/>
      <c r="G438" s="7"/>
      <c r="H438" s="6"/>
      <c r="I438" s="7"/>
      <c r="J438" s="6"/>
      <c r="K438" s="7"/>
      <c r="L438" s="6"/>
      <c r="M438" s="7"/>
      <c r="N438" s="6"/>
      <c r="O438" s="7"/>
      <c r="P438" s="6"/>
      <c r="Q438" s="7"/>
      <c r="R438" s="6"/>
      <c r="S438" s="7"/>
      <c r="T438" s="6"/>
      <c r="U438" s="7"/>
      <c r="V438" s="6"/>
      <c r="W438" s="7"/>
      <c r="X438" s="6"/>
      <c r="Y438" s="7"/>
    </row>
    <row r="439" spans="2:25" s="9" customFormat="1" ht="12.75">
      <c r="B439" s="8"/>
      <c r="C439" s="29"/>
      <c r="D439" s="6"/>
      <c r="E439" s="7"/>
      <c r="F439" s="6"/>
      <c r="G439" s="7"/>
      <c r="H439" s="6"/>
      <c r="I439" s="7"/>
      <c r="J439" s="6"/>
      <c r="K439" s="7"/>
      <c r="L439" s="6"/>
      <c r="M439" s="7"/>
      <c r="N439" s="6"/>
      <c r="O439" s="7"/>
      <c r="P439" s="6"/>
      <c r="Q439" s="7"/>
      <c r="R439" s="6"/>
      <c r="S439" s="7"/>
      <c r="T439" s="6"/>
      <c r="U439" s="7"/>
      <c r="V439" s="6"/>
      <c r="W439" s="7"/>
      <c r="X439" s="6"/>
      <c r="Y439" s="7"/>
    </row>
    <row r="440" spans="2:25" s="9" customFormat="1" ht="12.75">
      <c r="B440" s="8"/>
      <c r="C440" s="29"/>
      <c r="D440" s="6"/>
      <c r="E440" s="7"/>
      <c r="F440" s="6"/>
      <c r="G440" s="7"/>
      <c r="H440" s="6"/>
      <c r="I440" s="7"/>
      <c r="J440" s="6"/>
      <c r="K440" s="7"/>
      <c r="L440" s="6"/>
      <c r="M440" s="7"/>
      <c r="N440" s="6"/>
      <c r="O440" s="7"/>
      <c r="P440" s="6"/>
      <c r="Q440" s="7"/>
      <c r="R440" s="6"/>
      <c r="S440" s="7"/>
      <c r="T440" s="6"/>
      <c r="U440" s="7"/>
      <c r="V440" s="6"/>
      <c r="W440" s="7"/>
      <c r="X440" s="6"/>
      <c r="Y440" s="7"/>
    </row>
    <row r="441" spans="2:25" s="9" customFormat="1" ht="12.75">
      <c r="B441" s="8"/>
      <c r="C441" s="13"/>
      <c r="D441" s="6"/>
      <c r="E441" s="7"/>
      <c r="F441" s="6"/>
      <c r="G441" s="7"/>
      <c r="H441" s="6"/>
      <c r="I441" s="7"/>
      <c r="J441" s="6"/>
      <c r="K441" s="7"/>
      <c r="L441" s="6"/>
      <c r="M441" s="7"/>
      <c r="N441" s="6"/>
      <c r="O441" s="7"/>
      <c r="P441" s="6"/>
      <c r="Q441" s="7"/>
      <c r="R441" s="6"/>
      <c r="S441" s="7"/>
      <c r="T441" s="6"/>
      <c r="U441" s="7"/>
      <c r="V441" s="6"/>
      <c r="W441" s="7"/>
      <c r="X441" s="6"/>
      <c r="Y441" s="7"/>
    </row>
    <row r="442" spans="2:25" s="9" customFormat="1" ht="12.75">
      <c r="B442" s="8"/>
      <c r="C442" s="13"/>
      <c r="D442" s="6"/>
      <c r="E442" s="7"/>
      <c r="F442" s="6"/>
      <c r="G442" s="7"/>
      <c r="H442" s="6"/>
      <c r="I442" s="7"/>
      <c r="J442" s="6"/>
      <c r="K442" s="7"/>
      <c r="L442" s="6"/>
      <c r="M442" s="7"/>
      <c r="N442" s="6"/>
      <c r="O442" s="7"/>
      <c r="P442" s="6"/>
      <c r="Q442" s="7"/>
      <c r="R442" s="6"/>
      <c r="S442" s="7"/>
      <c r="T442" s="6"/>
      <c r="U442" s="7"/>
      <c r="V442" s="6"/>
      <c r="W442" s="7"/>
      <c r="X442" s="6"/>
      <c r="Y442" s="7"/>
    </row>
    <row r="443" spans="2:25" s="9" customFormat="1" ht="12.75">
      <c r="B443" s="23"/>
      <c r="C443" s="24"/>
      <c r="D443" s="25"/>
      <c r="E443" s="26"/>
      <c r="F443" s="25"/>
      <c r="G443" s="26"/>
      <c r="H443" s="25"/>
      <c r="I443" s="26"/>
      <c r="J443" s="25"/>
      <c r="K443" s="26"/>
      <c r="L443" s="25"/>
      <c r="M443" s="26"/>
      <c r="N443" s="25"/>
      <c r="O443" s="26"/>
      <c r="P443" s="25"/>
      <c r="Q443" s="26"/>
      <c r="R443" s="25"/>
      <c r="S443" s="26"/>
      <c r="T443" s="25"/>
      <c r="U443" s="26"/>
      <c r="V443" s="25"/>
      <c r="W443" s="26"/>
      <c r="X443" s="25"/>
      <c r="Y443" s="26"/>
    </row>
    <row r="444" ht="15.75" thickBot="1">
      <c r="C444" s="4" t="s">
        <v>13</v>
      </c>
    </row>
    <row r="445" spans="2:25" s="18" customFormat="1" ht="12.75" thickBot="1">
      <c r="B445" s="16" t="s">
        <v>0</v>
      </c>
      <c r="C445" s="17" t="s">
        <v>1</v>
      </c>
      <c r="D445" s="100" t="s">
        <v>2</v>
      </c>
      <c r="E445" s="101"/>
      <c r="F445" s="100" t="s">
        <v>3</v>
      </c>
      <c r="G445" s="101"/>
      <c r="H445" s="100" t="s">
        <v>4</v>
      </c>
      <c r="I445" s="101"/>
      <c r="J445" s="105" t="s">
        <v>5</v>
      </c>
      <c r="K445" s="106"/>
      <c r="L445" s="100" t="s">
        <v>6</v>
      </c>
      <c r="M445" s="101"/>
      <c r="N445" s="100" t="s">
        <v>7</v>
      </c>
      <c r="O445" s="101"/>
      <c r="P445" s="100" t="s">
        <v>8</v>
      </c>
      <c r="Q445" s="101"/>
      <c r="R445" s="100" t="s">
        <v>9</v>
      </c>
      <c r="S445" s="101"/>
      <c r="T445" s="100" t="s">
        <v>10</v>
      </c>
      <c r="U445" s="101"/>
      <c r="V445" s="100" t="s">
        <v>11</v>
      </c>
      <c r="W445" s="101"/>
      <c r="X445" s="100" t="s">
        <v>12</v>
      </c>
      <c r="Y445" s="102"/>
    </row>
    <row r="446" spans="2:25" s="9" customFormat="1" ht="12.75">
      <c r="B446" s="8">
        <v>1</v>
      </c>
      <c r="C446" s="13" t="s">
        <v>27</v>
      </c>
      <c r="D446" s="6">
        <f>D7*0.45</f>
        <v>4.95</v>
      </c>
      <c r="E446" s="7">
        <v>10</v>
      </c>
      <c r="F446" s="6">
        <f>D7*0.65</f>
        <v>7.15</v>
      </c>
      <c r="G446" s="7">
        <v>5</v>
      </c>
      <c r="H446" s="6">
        <f>D7*0.7</f>
        <v>7.699999999999999</v>
      </c>
      <c r="I446" s="7">
        <v>4</v>
      </c>
      <c r="J446" s="6">
        <f>D7*0.75</f>
        <v>8.25</v>
      </c>
      <c r="K446" s="7">
        <v>3</v>
      </c>
      <c r="L446" s="6">
        <f>D7*0.75</f>
        <v>8.25</v>
      </c>
      <c r="M446" s="7">
        <v>3</v>
      </c>
      <c r="N446" s="6">
        <f>D7*0.8</f>
        <v>8.8</v>
      </c>
      <c r="O446" s="7">
        <v>3</v>
      </c>
      <c r="P446" s="6">
        <f>D7*0.8</f>
        <v>8.8</v>
      </c>
      <c r="Q446" s="7">
        <v>3</v>
      </c>
      <c r="R446" s="6">
        <f>D7*0.85</f>
        <v>9.35</v>
      </c>
      <c r="S446" s="7">
        <v>2</v>
      </c>
      <c r="T446" s="6">
        <f>D7*0.9</f>
        <v>9.9</v>
      </c>
      <c r="U446" s="7">
        <v>2</v>
      </c>
      <c r="V446" s="6">
        <f>D7*0.9</f>
        <v>9.9</v>
      </c>
      <c r="W446" s="7">
        <v>2</v>
      </c>
      <c r="X446" s="6">
        <f>D7*0.9</f>
        <v>9.9</v>
      </c>
      <c r="Y446" s="7">
        <v>2</v>
      </c>
    </row>
    <row r="447" spans="2:26" s="9" customFormat="1" ht="12.75">
      <c r="B447" s="8">
        <v>2</v>
      </c>
      <c r="C447" s="13" t="s">
        <v>18</v>
      </c>
      <c r="D447" s="6">
        <f>D8*0.45</f>
        <v>4.95</v>
      </c>
      <c r="E447" s="7">
        <v>10</v>
      </c>
      <c r="F447" s="6">
        <f>D8*0.6</f>
        <v>6.6</v>
      </c>
      <c r="G447" s="7">
        <v>5</v>
      </c>
      <c r="H447" s="6">
        <f>D8*0.65</f>
        <v>7.15</v>
      </c>
      <c r="I447" s="7">
        <v>5</v>
      </c>
      <c r="J447" s="6">
        <f>D8*0.7</f>
        <v>7.699999999999999</v>
      </c>
      <c r="K447" s="7">
        <v>5</v>
      </c>
      <c r="L447" s="6">
        <f>D8*0.7</f>
        <v>7.699999999999999</v>
      </c>
      <c r="M447" s="7">
        <v>5</v>
      </c>
      <c r="N447" s="6">
        <f>D8*0.75</f>
        <v>8.25</v>
      </c>
      <c r="O447" s="7">
        <v>4</v>
      </c>
      <c r="P447" s="6">
        <f>D8*0.75</f>
        <v>8.25</v>
      </c>
      <c r="Q447" s="7">
        <v>4</v>
      </c>
      <c r="R447" s="6">
        <f>D8*0.8</f>
        <v>8.8</v>
      </c>
      <c r="S447" s="7">
        <v>3</v>
      </c>
      <c r="T447" s="6">
        <f>D8*0.8</f>
        <v>8.8</v>
      </c>
      <c r="U447" s="7">
        <v>3</v>
      </c>
      <c r="V447" s="6">
        <f>D8*0.85</f>
        <v>9.35</v>
      </c>
      <c r="W447" s="7">
        <v>2</v>
      </c>
      <c r="X447" s="6">
        <f>D8*0.85</f>
        <v>9.35</v>
      </c>
      <c r="Y447" s="7">
        <v>2</v>
      </c>
      <c r="Z447" s="93"/>
    </row>
    <row r="448" spans="2:26" s="9" customFormat="1" ht="12.75">
      <c r="B448" s="8">
        <v>3</v>
      </c>
      <c r="C448" s="29" t="s">
        <v>26</v>
      </c>
      <c r="D448" s="6"/>
      <c r="E448" s="52">
        <v>5</v>
      </c>
      <c r="F448" s="6"/>
      <c r="G448" s="52">
        <v>4</v>
      </c>
      <c r="H448" s="6"/>
      <c r="I448" s="7">
        <v>3</v>
      </c>
      <c r="J448" s="6"/>
      <c r="K448" s="7">
        <v>3</v>
      </c>
      <c r="L448" s="6"/>
      <c r="M448" s="7">
        <v>3</v>
      </c>
      <c r="N448" s="6"/>
      <c r="O448" s="7"/>
      <c r="P448" s="6"/>
      <c r="Q448" s="7"/>
      <c r="R448" s="6"/>
      <c r="S448" s="7"/>
      <c r="T448" s="6"/>
      <c r="U448" s="7"/>
      <c r="V448" s="6"/>
      <c r="W448" s="7"/>
      <c r="X448" s="6"/>
      <c r="Y448" s="7"/>
      <c r="Z448" s="93"/>
    </row>
    <row r="449" spans="2:26" s="9" customFormat="1" ht="12.75">
      <c r="B449" s="8">
        <v>4</v>
      </c>
      <c r="C449" s="13" t="s">
        <v>39</v>
      </c>
      <c r="D449" s="6"/>
      <c r="E449" s="7">
        <v>20</v>
      </c>
      <c r="F449" s="6"/>
      <c r="G449" s="7"/>
      <c r="H449" s="6"/>
      <c r="I449" s="7"/>
      <c r="J449" s="6"/>
      <c r="K449" s="7"/>
      <c r="L449" s="6"/>
      <c r="M449" s="7"/>
      <c r="N449" s="6"/>
      <c r="O449" s="7"/>
      <c r="P449" s="6"/>
      <c r="Q449" s="7"/>
      <c r="R449" s="6"/>
      <c r="S449" s="7"/>
      <c r="T449" s="6"/>
      <c r="U449" s="7"/>
      <c r="V449" s="6"/>
      <c r="W449" s="7"/>
      <c r="X449" s="6"/>
      <c r="Y449" s="7"/>
      <c r="Z449" s="93"/>
    </row>
    <row r="450" spans="2:26" s="9" customFormat="1" ht="12.75">
      <c r="B450" s="8">
        <v>5</v>
      </c>
      <c r="C450" s="13" t="s">
        <v>72</v>
      </c>
      <c r="D450" s="6"/>
      <c r="E450" s="7">
        <v>10</v>
      </c>
      <c r="F450" s="6"/>
      <c r="G450" s="7">
        <v>10</v>
      </c>
      <c r="H450" s="6"/>
      <c r="I450" s="7"/>
      <c r="J450" s="6"/>
      <c r="K450" s="7"/>
      <c r="L450" s="6"/>
      <c r="M450" s="7"/>
      <c r="N450" s="6"/>
      <c r="O450" s="7"/>
      <c r="P450" s="6"/>
      <c r="Q450" s="7"/>
      <c r="R450" s="6"/>
      <c r="S450" s="7"/>
      <c r="T450" s="6"/>
      <c r="U450" s="7"/>
      <c r="V450" s="6"/>
      <c r="W450" s="7"/>
      <c r="X450" s="6"/>
      <c r="Y450" s="7"/>
      <c r="Z450" s="93"/>
    </row>
    <row r="451" spans="2:26" s="9" customFormat="1" ht="12.75">
      <c r="B451" s="8"/>
      <c r="C451" s="13"/>
      <c r="D451" s="6"/>
      <c r="E451" s="7"/>
      <c r="F451" s="6"/>
      <c r="G451" s="7"/>
      <c r="H451" s="6"/>
      <c r="I451" s="7"/>
      <c r="J451" s="6"/>
      <c r="K451" s="7"/>
      <c r="L451" s="6"/>
      <c r="M451" s="7"/>
      <c r="N451" s="6"/>
      <c r="O451" s="7"/>
      <c r="P451" s="6"/>
      <c r="Q451" s="7"/>
      <c r="R451" s="6"/>
      <c r="S451" s="7"/>
      <c r="T451" s="6"/>
      <c r="U451" s="54"/>
      <c r="V451" s="55"/>
      <c r="W451" s="54"/>
      <c r="X451" s="55"/>
      <c r="Y451" s="54"/>
      <c r="Z451" s="93"/>
    </row>
    <row r="452" spans="2:26" s="9" customFormat="1" ht="12.75">
      <c r="B452" s="8"/>
      <c r="C452" s="13"/>
      <c r="D452" s="6"/>
      <c r="E452" s="7"/>
      <c r="F452" s="6"/>
      <c r="G452" s="7"/>
      <c r="H452" s="6"/>
      <c r="I452" s="7"/>
      <c r="J452" s="6"/>
      <c r="K452" s="7"/>
      <c r="L452" s="6"/>
      <c r="M452" s="7"/>
      <c r="N452" s="6"/>
      <c r="O452" s="7"/>
      <c r="P452" s="6"/>
      <c r="Q452" s="7"/>
      <c r="R452" s="6"/>
      <c r="S452" s="7"/>
      <c r="T452" s="6"/>
      <c r="U452" s="54"/>
      <c r="V452" s="6">
        <f>D8*0.9</f>
        <v>9.9</v>
      </c>
      <c r="W452" s="7">
        <v>1</v>
      </c>
      <c r="X452" s="6">
        <f>D8*0.9</f>
        <v>9.9</v>
      </c>
      <c r="Y452" s="7">
        <v>1</v>
      </c>
      <c r="Z452" s="93"/>
    </row>
    <row r="453" spans="2:26" s="9" customFormat="1" ht="12.75">
      <c r="B453" s="8"/>
      <c r="C453" s="13"/>
      <c r="D453" s="6"/>
      <c r="E453" s="7"/>
      <c r="F453" s="6"/>
      <c r="G453" s="7"/>
      <c r="H453" s="6"/>
      <c r="I453" s="7"/>
      <c r="J453" s="6"/>
      <c r="K453" s="7"/>
      <c r="L453" s="6"/>
      <c r="M453" s="7"/>
      <c r="N453" s="6"/>
      <c r="O453" s="7"/>
      <c r="P453" s="6"/>
      <c r="Q453" s="7"/>
      <c r="R453" s="6"/>
      <c r="S453" s="7"/>
      <c r="T453" s="6"/>
      <c r="U453" s="54"/>
      <c r="V453" s="6"/>
      <c r="W453" s="7"/>
      <c r="X453" s="6"/>
      <c r="Y453" s="7"/>
      <c r="Z453" s="93"/>
    </row>
    <row r="454" spans="2:25" s="9" customFormat="1" ht="12.75">
      <c r="B454" s="23"/>
      <c r="C454" s="24"/>
      <c r="D454" s="25"/>
      <c r="E454" s="26"/>
      <c r="F454" s="25"/>
      <c r="G454" s="26"/>
      <c r="H454" s="25"/>
      <c r="I454" s="26"/>
      <c r="J454" s="25"/>
      <c r="K454" s="26"/>
      <c r="L454" s="25"/>
      <c r="M454" s="26"/>
      <c r="N454" s="25"/>
      <c r="O454" s="26"/>
      <c r="P454" s="25"/>
      <c r="Q454" s="26"/>
      <c r="R454" s="25"/>
      <c r="S454" s="26"/>
      <c r="T454" s="25"/>
      <c r="U454" s="26"/>
      <c r="V454" s="25"/>
      <c r="W454" s="26"/>
      <c r="X454" s="25"/>
      <c r="Y454" s="26"/>
    </row>
    <row r="455" spans="2:25" s="9" customFormat="1" ht="12.75">
      <c r="B455" s="23"/>
      <c r="C455" s="24"/>
      <c r="D455" s="25"/>
      <c r="E455" s="26"/>
      <c r="F455" s="25"/>
      <c r="G455" s="26"/>
      <c r="H455" s="25"/>
      <c r="I455" s="26"/>
      <c r="J455" s="25"/>
      <c r="K455" s="26"/>
      <c r="L455" s="25"/>
      <c r="M455" s="26"/>
      <c r="N455" s="25"/>
      <c r="O455" s="26"/>
      <c r="P455" s="25"/>
      <c r="Q455" s="26"/>
      <c r="R455" s="25"/>
      <c r="S455" s="26"/>
      <c r="T455" s="25"/>
      <c r="U455" s="26"/>
      <c r="V455" s="25"/>
      <c r="W455" s="26"/>
      <c r="X455" s="25"/>
      <c r="Y455" s="26"/>
    </row>
    <row r="457" ht="18">
      <c r="C457" s="3" t="s">
        <v>63</v>
      </c>
    </row>
    <row r="458" spans="2:26" ht="12.75">
      <c r="B458" s="10"/>
      <c r="C458" s="11"/>
      <c r="D458" s="10"/>
      <c r="E458" s="12"/>
      <c r="F458" s="10"/>
      <c r="G458" s="12"/>
      <c r="H458" s="10"/>
      <c r="I458" s="12"/>
      <c r="J458" s="10"/>
      <c r="K458" s="12"/>
      <c r="L458" s="10"/>
      <c r="M458" s="12"/>
      <c r="N458" s="10"/>
      <c r="O458" s="12"/>
      <c r="P458" s="10"/>
      <c r="Q458" s="12"/>
      <c r="R458" s="10"/>
      <c r="S458" s="12"/>
      <c r="T458" s="10"/>
      <c r="U458" s="12"/>
      <c r="V458" s="10"/>
      <c r="W458" s="12"/>
      <c r="X458" s="10"/>
      <c r="Y458" s="12"/>
      <c r="Z458" s="11"/>
    </row>
    <row r="461" ht="15.75" thickBot="1">
      <c r="C461" s="4" t="s">
        <v>41</v>
      </c>
    </row>
    <row r="462" spans="2:25" s="18" customFormat="1" ht="12.75" thickBot="1">
      <c r="B462" s="16" t="s">
        <v>0</v>
      </c>
      <c r="C462" s="17" t="s">
        <v>1</v>
      </c>
      <c r="D462" s="100" t="s">
        <v>2</v>
      </c>
      <c r="E462" s="101"/>
      <c r="F462" s="100" t="s">
        <v>3</v>
      </c>
      <c r="G462" s="101"/>
      <c r="H462" s="100" t="s">
        <v>4</v>
      </c>
      <c r="I462" s="101"/>
      <c r="J462" s="105" t="s">
        <v>5</v>
      </c>
      <c r="K462" s="106"/>
      <c r="L462" s="100" t="s">
        <v>6</v>
      </c>
      <c r="M462" s="101"/>
      <c r="N462" s="100" t="s">
        <v>7</v>
      </c>
      <c r="O462" s="101"/>
      <c r="P462" s="100" t="s">
        <v>8</v>
      </c>
      <c r="Q462" s="101"/>
      <c r="R462" s="100" t="s">
        <v>9</v>
      </c>
      <c r="S462" s="101"/>
      <c r="T462" s="100" t="s">
        <v>10</v>
      </c>
      <c r="U462" s="101"/>
      <c r="V462" s="100" t="s">
        <v>11</v>
      </c>
      <c r="W462" s="101"/>
      <c r="X462" s="100" t="s">
        <v>12</v>
      </c>
      <c r="Y462" s="102"/>
    </row>
    <row r="463" spans="2:25" s="9" customFormat="1" ht="12.75">
      <c r="B463" s="8">
        <v>1</v>
      </c>
      <c r="C463" s="13" t="s">
        <v>27</v>
      </c>
      <c r="D463" s="6">
        <f>D7*0.45</f>
        <v>4.95</v>
      </c>
      <c r="E463" s="7">
        <v>10</v>
      </c>
      <c r="F463" s="6">
        <f>D7*0.7</f>
        <v>7.699999999999999</v>
      </c>
      <c r="G463" s="7">
        <v>4</v>
      </c>
      <c r="H463" s="6">
        <f>D7*0.75</f>
        <v>8.25</v>
      </c>
      <c r="I463" s="7">
        <v>4</v>
      </c>
      <c r="J463" s="6">
        <f>D7*0.75</f>
        <v>8.25</v>
      </c>
      <c r="K463" s="7">
        <v>4</v>
      </c>
      <c r="L463" s="6">
        <f>D7*0.8</f>
        <v>8.8</v>
      </c>
      <c r="M463" s="7">
        <v>4</v>
      </c>
      <c r="N463" s="6">
        <f>D7*0.8</f>
        <v>8.8</v>
      </c>
      <c r="O463" s="7">
        <v>4</v>
      </c>
      <c r="P463" s="6">
        <f>D7*0.85</f>
        <v>9.35</v>
      </c>
      <c r="Q463" s="7">
        <v>3</v>
      </c>
      <c r="R463" s="6">
        <f>D7*0.9</f>
        <v>9.9</v>
      </c>
      <c r="S463" s="7">
        <v>2</v>
      </c>
      <c r="T463" s="6"/>
      <c r="U463" s="7"/>
      <c r="V463" s="6"/>
      <c r="W463" s="7"/>
      <c r="X463" s="6"/>
      <c r="Y463" s="7"/>
    </row>
    <row r="464" spans="2:25" s="9" customFormat="1" ht="12.75">
      <c r="B464" s="8">
        <v>2</v>
      </c>
      <c r="C464" s="13" t="s">
        <v>18</v>
      </c>
      <c r="D464" s="6">
        <f>D8*0.45</f>
        <v>4.95</v>
      </c>
      <c r="E464" s="7">
        <v>10</v>
      </c>
      <c r="F464" s="6">
        <f>D8*0.6</f>
        <v>6.6</v>
      </c>
      <c r="G464" s="7">
        <v>5</v>
      </c>
      <c r="H464" s="6">
        <f>D8*0.65</f>
        <v>7.15</v>
      </c>
      <c r="I464" s="7">
        <v>5</v>
      </c>
      <c r="J464" s="6">
        <f>D8*0.7</f>
        <v>7.699999999999999</v>
      </c>
      <c r="K464" s="7">
        <v>5</v>
      </c>
      <c r="L464" s="6">
        <f>D8*0.75</f>
        <v>8.25</v>
      </c>
      <c r="M464" s="7">
        <v>4</v>
      </c>
      <c r="N464" s="6">
        <f>D8*0.8</f>
        <v>8.8</v>
      </c>
      <c r="O464" s="7">
        <v>3</v>
      </c>
      <c r="P464" s="6">
        <f>D8*0.85</f>
        <v>9.35</v>
      </c>
      <c r="Q464" s="7">
        <v>2</v>
      </c>
      <c r="R464" s="6">
        <f>D8*0.9</f>
        <v>9.9</v>
      </c>
      <c r="S464" s="7">
        <v>1</v>
      </c>
      <c r="T464" s="6">
        <f>D8*0.9</f>
        <v>9.9</v>
      </c>
      <c r="U464" s="7">
        <v>1</v>
      </c>
      <c r="V464" s="6">
        <f>D8*0.9</f>
        <v>9.9</v>
      </c>
      <c r="W464" s="7">
        <v>1</v>
      </c>
      <c r="X464" s="6"/>
      <c r="Y464" s="7"/>
    </row>
    <row r="465" spans="2:25" s="9" customFormat="1" ht="12.75">
      <c r="B465" s="8">
        <v>3</v>
      </c>
      <c r="C465" s="13" t="s">
        <v>22</v>
      </c>
      <c r="D465" s="40" t="s">
        <v>43</v>
      </c>
      <c r="E465" s="52">
        <v>30</v>
      </c>
      <c r="F465" s="6"/>
      <c r="G465" s="7">
        <v>15</v>
      </c>
      <c r="H465" s="6"/>
      <c r="I465" s="7">
        <v>15</v>
      </c>
      <c r="J465" s="6"/>
      <c r="K465" s="7"/>
      <c r="L465" s="6"/>
      <c r="M465" s="7"/>
      <c r="N465" s="6"/>
      <c r="O465" s="7"/>
      <c r="P465" s="6"/>
      <c r="Q465" s="7"/>
      <c r="R465" s="6"/>
      <c r="S465" s="7"/>
      <c r="T465" s="6"/>
      <c r="U465" s="7"/>
      <c r="V465" s="6"/>
      <c r="W465" s="7"/>
      <c r="X465" s="6"/>
      <c r="Y465" s="7"/>
    </row>
    <row r="466" spans="2:25" s="9" customFormat="1" ht="12.75">
      <c r="B466" s="8">
        <v>4</v>
      </c>
      <c r="C466" s="28" t="s">
        <v>44</v>
      </c>
      <c r="D466" s="6"/>
      <c r="E466" s="52">
        <v>5</v>
      </c>
      <c r="F466" s="6"/>
      <c r="G466" s="53" t="s">
        <v>45</v>
      </c>
      <c r="H466" s="6"/>
      <c r="I466" s="53"/>
      <c r="J466" s="6"/>
      <c r="K466" s="7"/>
      <c r="L466" s="6"/>
      <c r="M466" s="7"/>
      <c r="N466" s="6"/>
      <c r="O466" s="7"/>
      <c r="P466" s="6"/>
      <c r="Q466" s="7"/>
      <c r="R466" s="6"/>
      <c r="S466" s="7"/>
      <c r="T466" s="6"/>
      <c r="U466" s="7"/>
      <c r="V466" s="6"/>
      <c r="W466" s="7"/>
      <c r="X466" s="6"/>
      <c r="Y466" s="7"/>
    </row>
    <row r="467" spans="2:25" s="9" customFormat="1" ht="12.75">
      <c r="B467" s="8"/>
      <c r="C467" s="13"/>
      <c r="D467" s="6"/>
      <c r="E467" s="7"/>
      <c r="F467" s="6"/>
      <c r="G467" s="7"/>
      <c r="H467" s="6"/>
      <c r="I467" s="7"/>
      <c r="J467" s="6"/>
      <c r="K467" s="7"/>
      <c r="L467" s="6"/>
      <c r="M467" s="7"/>
      <c r="N467" s="6"/>
      <c r="O467" s="7"/>
      <c r="P467" s="6"/>
      <c r="Q467" s="7"/>
      <c r="R467" s="6"/>
      <c r="S467" s="7"/>
      <c r="T467" s="6"/>
      <c r="U467" s="7"/>
      <c r="V467" s="6"/>
      <c r="W467" s="7"/>
      <c r="X467" s="6"/>
      <c r="Y467" s="7"/>
    </row>
    <row r="468" spans="2:25" s="9" customFormat="1" ht="12.75">
      <c r="B468" s="8"/>
      <c r="C468" s="13"/>
      <c r="D468" s="6"/>
      <c r="E468" s="7"/>
      <c r="F468" s="6"/>
      <c r="G468" s="7"/>
      <c r="H468" s="6"/>
      <c r="I468" s="7"/>
      <c r="J468" s="6"/>
      <c r="K468" s="7"/>
      <c r="L468" s="6"/>
      <c r="M468" s="7"/>
      <c r="N468" s="6"/>
      <c r="O468" s="7"/>
      <c r="P468" s="6"/>
      <c r="Q468" s="7"/>
      <c r="R468" s="6"/>
      <c r="S468" s="7"/>
      <c r="T468" s="6"/>
      <c r="U468" s="7"/>
      <c r="V468" s="6"/>
      <c r="W468" s="7"/>
      <c r="X468" s="6"/>
      <c r="Y468" s="7"/>
    </row>
    <row r="469" spans="2:25" s="9" customFormat="1" ht="12.75">
      <c r="B469" s="23"/>
      <c r="C469" s="24"/>
      <c r="D469" s="25"/>
      <c r="E469" s="26"/>
      <c r="F469" s="25"/>
      <c r="G469" s="26"/>
      <c r="H469" s="25"/>
      <c r="I469" s="26"/>
      <c r="J469" s="25"/>
      <c r="K469" s="26"/>
      <c r="L469" s="25"/>
      <c r="M469" s="26"/>
      <c r="N469" s="25"/>
      <c r="O469" s="26"/>
      <c r="P469" s="25"/>
      <c r="Q469" s="26"/>
      <c r="R469" s="25"/>
      <c r="S469" s="26"/>
      <c r="T469" s="25"/>
      <c r="U469" s="26"/>
      <c r="V469" s="25"/>
      <c r="W469" s="26"/>
      <c r="X469" s="25"/>
      <c r="Y469" s="26"/>
    </row>
    <row r="470" ht="15.75" thickBot="1">
      <c r="C470" s="4" t="s">
        <v>13</v>
      </c>
    </row>
    <row r="471" spans="2:25" s="18" customFormat="1" ht="12.75" thickBot="1">
      <c r="B471" s="16" t="s">
        <v>0</v>
      </c>
      <c r="C471" s="17" t="s">
        <v>1</v>
      </c>
      <c r="D471" s="100" t="s">
        <v>2</v>
      </c>
      <c r="E471" s="101"/>
      <c r="F471" s="100" t="s">
        <v>3</v>
      </c>
      <c r="G471" s="101"/>
      <c r="H471" s="100" t="s">
        <v>4</v>
      </c>
      <c r="I471" s="101"/>
      <c r="J471" s="105" t="s">
        <v>5</v>
      </c>
      <c r="K471" s="106"/>
      <c r="L471" s="100" t="s">
        <v>6</v>
      </c>
      <c r="M471" s="101"/>
      <c r="N471" s="100" t="s">
        <v>7</v>
      </c>
      <c r="O471" s="101"/>
      <c r="P471" s="100" t="s">
        <v>8</v>
      </c>
      <c r="Q471" s="101"/>
      <c r="R471" s="100" t="s">
        <v>9</v>
      </c>
      <c r="S471" s="101"/>
      <c r="T471" s="100" t="s">
        <v>10</v>
      </c>
      <c r="U471" s="101"/>
      <c r="V471" s="100" t="s">
        <v>11</v>
      </c>
      <c r="W471" s="101"/>
      <c r="X471" s="100" t="s">
        <v>12</v>
      </c>
      <c r="Y471" s="102"/>
    </row>
    <row r="472" spans="2:25" s="9" customFormat="1" ht="12.75">
      <c r="B472" s="8">
        <v>1</v>
      </c>
      <c r="C472" s="13" t="s">
        <v>28</v>
      </c>
      <c r="D472" s="6">
        <f>D9*0.45</f>
        <v>4.95</v>
      </c>
      <c r="E472" s="7">
        <v>8</v>
      </c>
      <c r="F472" s="6">
        <f>D9*0.65</f>
        <v>7.15</v>
      </c>
      <c r="G472" s="7">
        <v>6</v>
      </c>
      <c r="H472" s="6">
        <f>D9*0.7</f>
        <v>7.699999999999999</v>
      </c>
      <c r="I472" s="7">
        <v>6</v>
      </c>
      <c r="J472" s="6">
        <f>D9*0.75</f>
        <v>8.25</v>
      </c>
      <c r="K472" s="7">
        <v>6</v>
      </c>
      <c r="L472" s="6">
        <f>D9*0.75</f>
        <v>8.25</v>
      </c>
      <c r="M472" s="7">
        <v>6</v>
      </c>
      <c r="N472" s="6">
        <f>D9*0.8</f>
        <v>8.8</v>
      </c>
      <c r="O472" s="7">
        <v>4</v>
      </c>
      <c r="P472" s="6">
        <f>D9*0.8</f>
        <v>8.8</v>
      </c>
      <c r="Q472" s="7">
        <v>4</v>
      </c>
      <c r="R472" s="6"/>
      <c r="S472" s="7"/>
      <c r="T472" s="6"/>
      <c r="U472" s="7"/>
      <c r="V472" s="6"/>
      <c r="W472" s="7"/>
      <c r="X472" s="6"/>
      <c r="Y472" s="7"/>
    </row>
    <row r="473" spans="2:25" s="9" customFormat="1" ht="12.75">
      <c r="B473" s="8">
        <v>2</v>
      </c>
      <c r="C473" s="13" t="s">
        <v>17</v>
      </c>
      <c r="D473" s="6" t="e">
        <f>D11*0.45</f>
        <v>#VALUE!</v>
      </c>
      <c r="E473" s="7">
        <v>10</v>
      </c>
      <c r="F473" s="6" t="e">
        <f>D11*0.7</f>
        <v>#VALUE!</v>
      </c>
      <c r="G473" s="7">
        <v>4</v>
      </c>
      <c r="H473" s="6" t="e">
        <f>D11*0.7</f>
        <v>#VALUE!</v>
      </c>
      <c r="I473" s="7">
        <v>4</v>
      </c>
      <c r="J473" s="6" t="e">
        <f>D11*0.75</f>
        <v>#VALUE!</v>
      </c>
      <c r="K473" s="7">
        <v>3</v>
      </c>
      <c r="L473" s="6" t="e">
        <f>D11*0.75</f>
        <v>#VALUE!</v>
      </c>
      <c r="M473" s="7">
        <v>3</v>
      </c>
      <c r="N473" s="6" t="e">
        <f>D11*0.75</f>
        <v>#VALUE!</v>
      </c>
      <c r="O473" s="7">
        <v>3</v>
      </c>
      <c r="P473" s="6" t="e">
        <f>D11*0.75</f>
        <v>#VALUE!</v>
      </c>
      <c r="Q473" s="7">
        <v>3</v>
      </c>
      <c r="R473" s="6"/>
      <c r="S473" s="7"/>
      <c r="T473" s="6"/>
      <c r="U473" s="7"/>
      <c r="V473" s="6"/>
      <c r="W473" s="7"/>
      <c r="X473" s="6"/>
      <c r="Y473" s="7"/>
    </row>
    <row r="474" spans="2:25" s="9" customFormat="1" ht="12.75">
      <c r="B474" s="8">
        <v>3</v>
      </c>
      <c r="C474" s="29" t="s">
        <v>48</v>
      </c>
      <c r="D474" s="6"/>
      <c r="E474" s="52">
        <v>5</v>
      </c>
      <c r="F474" s="6"/>
      <c r="G474" s="7">
        <v>3</v>
      </c>
      <c r="H474" s="6"/>
      <c r="I474" s="7">
        <v>3</v>
      </c>
      <c r="J474" s="6"/>
      <c r="K474" s="7">
        <v>3</v>
      </c>
      <c r="L474" s="6"/>
      <c r="M474" s="7"/>
      <c r="N474" s="6"/>
      <c r="O474" s="7"/>
      <c r="P474" s="6"/>
      <c r="Q474" s="7"/>
      <c r="R474" s="6"/>
      <c r="S474" s="7"/>
      <c r="T474" s="6"/>
      <c r="U474" s="7"/>
      <c r="V474" s="6"/>
      <c r="W474" s="7"/>
      <c r="X474" s="6"/>
      <c r="Y474" s="7"/>
    </row>
    <row r="475" spans="2:25" s="9" customFormat="1" ht="12.75">
      <c r="B475" s="8">
        <v>4</v>
      </c>
      <c r="C475" s="13" t="s">
        <v>50</v>
      </c>
      <c r="D475" s="6" t="e">
        <f>D13*0.5</f>
        <v>#VALUE!</v>
      </c>
      <c r="E475" s="7">
        <v>5</v>
      </c>
      <c r="F475" s="6" t="e">
        <f>D13*0.7</f>
        <v>#VALUE!</v>
      </c>
      <c r="G475" s="7">
        <v>5</v>
      </c>
      <c r="H475" s="6" t="e">
        <f>D13*0.8</f>
        <v>#VALUE!</v>
      </c>
      <c r="I475" s="7">
        <v>3</v>
      </c>
      <c r="J475" s="6" t="e">
        <f>D13*0.85</f>
        <v>#VALUE!</v>
      </c>
      <c r="K475" s="7">
        <v>2</v>
      </c>
      <c r="L475" s="6" t="e">
        <f>D13*0.85</f>
        <v>#VALUE!</v>
      </c>
      <c r="M475" s="7">
        <v>2</v>
      </c>
      <c r="N475" s="6" t="e">
        <f>D13*0.85</f>
        <v>#VALUE!</v>
      </c>
      <c r="O475" s="7">
        <v>2</v>
      </c>
      <c r="P475" s="6"/>
      <c r="Q475" s="7"/>
      <c r="R475" s="6"/>
      <c r="S475" s="7"/>
      <c r="T475" s="6"/>
      <c r="U475" s="7"/>
      <c r="V475" s="6"/>
      <c r="W475" s="7"/>
      <c r="X475" s="6"/>
      <c r="Y475" s="7"/>
    </row>
    <row r="476" spans="2:25" s="9" customFormat="1" ht="12.75">
      <c r="B476" s="8"/>
      <c r="C476" s="29"/>
      <c r="D476" s="6"/>
      <c r="E476" s="7"/>
      <c r="F476" s="6"/>
      <c r="G476" s="7"/>
      <c r="H476" s="6"/>
      <c r="I476" s="7"/>
      <c r="J476" s="6"/>
      <c r="K476" s="7"/>
      <c r="L476" s="6"/>
      <c r="M476" s="7"/>
      <c r="N476" s="6"/>
      <c r="O476" s="7"/>
      <c r="P476" s="6"/>
      <c r="Q476" s="7"/>
      <c r="R476" s="6"/>
      <c r="S476" s="7"/>
      <c r="T476" s="6"/>
      <c r="U476" s="7"/>
      <c r="V476" s="6"/>
      <c r="W476" s="7"/>
      <c r="X476" s="6"/>
      <c r="Y476" s="7"/>
    </row>
    <row r="477" spans="2:25" s="9" customFormat="1" ht="12.75">
      <c r="B477" s="8"/>
      <c r="C477" s="29"/>
      <c r="D477" s="6"/>
      <c r="E477" s="7"/>
      <c r="F477" s="6"/>
      <c r="G477" s="7"/>
      <c r="H477" s="6"/>
      <c r="I477" s="7"/>
      <c r="J477" s="6"/>
      <c r="K477" s="7"/>
      <c r="L477" s="6"/>
      <c r="M477" s="7"/>
      <c r="N477" s="6"/>
      <c r="O477" s="7"/>
      <c r="P477" s="6"/>
      <c r="Q477" s="7"/>
      <c r="R477" s="6"/>
      <c r="S477" s="7"/>
      <c r="T477" s="6"/>
      <c r="U477" s="7"/>
      <c r="V477" s="6"/>
      <c r="W477" s="7"/>
      <c r="X477" s="6"/>
      <c r="Y477" s="7"/>
    </row>
    <row r="478" spans="2:25" s="9" customFormat="1" ht="12.75">
      <c r="B478" s="8"/>
      <c r="C478" s="29"/>
      <c r="D478" s="6"/>
      <c r="E478" s="7"/>
      <c r="F478" s="6"/>
      <c r="G478" s="7"/>
      <c r="H478" s="6"/>
      <c r="I478" s="7"/>
      <c r="J478" s="6"/>
      <c r="K478" s="7"/>
      <c r="L478" s="6"/>
      <c r="M478" s="7"/>
      <c r="N478" s="6"/>
      <c r="O478" s="7"/>
      <c r="P478" s="6"/>
      <c r="Q478" s="7"/>
      <c r="R478" s="6"/>
      <c r="S478" s="7"/>
      <c r="T478" s="6"/>
      <c r="U478" s="7"/>
      <c r="V478" s="6"/>
      <c r="W478" s="7"/>
      <c r="X478" s="6"/>
      <c r="Y478" s="7"/>
    </row>
    <row r="479" spans="2:25" s="9" customFormat="1" ht="12.75">
      <c r="B479" s="8"/>
      <c r="C479" s="13"/>
      <c r="D479" s="6"/>
      <c r="E479" s="7"/>
      <c r="F479" s="6"/>
      <c r="G479" s="7"/>
      <c r="H479" s="6"/>
      <c r="I479" s="7"/>
      <c r="J479" s="6"/>
      <c r="K479" s="7"/>
      <c r="L479" s="6"/>
      <c r="M479" s="7"/>
      <c r="N479" s="6"/>
      <c r="O479" s="7"/>
      <c r="P479" s="6"/>
      <c r="Q479" s="7"/>
      <c r="R479" s="6"/>
      <c r="S479" s="7"/>
      <c r="T479" s="6"/>
      <c r="U479" s="7"/>
      <c r="V479" s="6"/>
      <c r="W479" s="7"/>
      <c r="X479" s="6"/>
      <c r="Y479" s="7"/>
    </row>
    <row r="480" spans="2:25" s="9" customFormat="1" ht="12.75">
      <c r="B480" s="8"/>
      <c r="C480" s="13"/>
      <c r="D480" s="6"/>
      <c r="E480" s="7"/>
      <c r="F480" s="6"/>
      <c r="G480" s="7"/>
      <c r="H480" s="6"/>
      <c r="I480" s="7"/>
      <c r="J480" s="6"/>
      <c r="K480" s="7"/>
      <c r="L480" s="6"/>
      <c r="M480" s="7"/>
      <c r="N480" s="6"/>
      <c r="O480" s="7"/>
      <c r="P480" s="6"/>
      <c r="Q480" s="7"/>
      <c r="R480" s="6"/>
      <c r="S480" s="7"/>
      <c r="T480" s="6"/>
      <c r="U480" s="7"/>
      <c r="V480" s="6"/>
      <c r="W480" s="7"/>
      <c r="X480" s="6"/>
      <c r="Y480" s="7"/>
    </row>
    <row r="481" spans="2:25" s="9" customFormat="1" ht="12.75">
      <c r="B481" s="23"/>
      <c r="C481" s="24"/>
      <c r="D481" s="25"/>
      <c r="E481" s="26"/>
      <c r="F481" s="25"/>
      <c r="G481" s="26"/>
      <c r="H481" s="25"/>
      <c r="I481" s="26"/>
      <c r="J481" s="25"/>
      <c r="K481" s="26"/>
      <c r="L481" s="25"/>
      <c r="M481" s="26"/>
      <c r="N481" s="25"/>
      <c r="O481" s="26"/>
      <c r="P481" s="25"/>
      <c r="Q481" s="26"/>
      <c r="R481" s="25"/>
      <c r="S481" s="26"/>
      <c r="T481" s="25"/>
      <c r="U481" s="26"/>
      <c r="V481" s="25"/>
      <c r="W481" s="26"/>
      <c r="X481" s="25"/>
      <c r="Y481" s="26"/>
    </row>
    <row r="482" ht="15.75" thickBot="1">
      <c r="C482" s="4" t="s">
        <v>41</v>
      </c>
    </row>
    <row r="483" spans="2:25" s="18" customFormat="1" ht="12.75" thickBot="1">
      <c r="B483" s="16" t="s">
        <v>0</v>
      </c>
      <c r="C483" s="17" t="s">
        <v>1</v>
      </c>
      <c r="D483" s="100" t="s">
        <v>2</v>
      </c>
      <c r="E483" s="101"/>
      <c r="F483" s="100" t="s">
        <v>3</v>
      </c>
      <c r="G483" s="101"/>
      <c r="H483" s="100" t="s">
        <v>4</v>
      </c>
      <c r="I483" s="101"/>
      <c r="J483" s="105" t="s">
        <v>5</v>
      </c>
      <c r="K483" s="106"/>
      <c r="L483" s="100" t="s">
        <v>6</v>
      </c>
      <c r="M483" s="101"/>
      <c r="N483" s="100" t="s">
        <v>7</v>
      </c>
      <c r="O483" s="101"/>
      <c r="P483" s="100" t="s">
        <v>8</v>
      </c>
      <c r="Q483" s="101"/>
      <c r="R483" s="100" t="s">
        <v>9</v>
      </c>
      <c r="S483" s="101"/>
      <c r="T483" s="100" t="s">
        <v>10</v>
      </c>
      <c r="U483" s="101"/>
      <c r="V483" s="100" t="s">
        <v>11</v>
      </c>
      <c r="W483" s="101"/>
      <c r="X483" s="100" t="s">
        <v>12</v>
      </c>
      <c r="Y483" s="102"/>
    </row>
    <row r="484" spans="2:25" s="9" customFormat="1" ht="12.75">
      <c r="B484" s="8">
        <v>1</v>
      </c>
      <c r="C484" s="13" t="s">
        <v>27</v>
      </c>
      <c r="D484" s="6">
        <f>D7*0.45</f>
        <v>4.95</v>
      </c>
      <c r="E484" s="7">
        <v>10</v>
      </c>
      <c r="F484" s="6">
        <f>D7*0.65</f>
        <v>7.15</v>
      </c>
      <c r="G484" s="7">
        <v>4</v>
      </c>
      <c r="H484" s="6">
        <f>D7*0.7</f>
        <v>7.699999999999999</v>
      </c>
      <c r="I484" s="7">
        <v>4</v>
      </c>
      <c r="J484" s="6">
        <f>D7*0.7</f>
        <v>7.699999999999999</v>
      </c>
      <c r="K484" s="7">
        <v>4</v>
      </c>
      <c r="L484" s="6">
        <f>D7*0.75</f>
        <v>8.25</v>
      </c>
      <c r="M484" s="7">
        <v>4</v>
      </c>
      <c r="N484" s="6">
        <f>D7*0.75</f>
        <v>8.25</v>
      </c>
      <c r="O484" s="7">
        <v>4</v>
      </c>
      <c r="P484" s="6">
        <f>D7*0.8</f>
        <v>8.8</v>
      </c>
      <c r="Q484" s="7">
        <v>3</v>
      </c>
      <c r="R484" s="6">
        <f>D7*0.85</f>
        <v>9.35</v>
      </c>
      <c r="S484" s="7">
        <v>2</v>
      </c>
      <c r="T484" s="6"/>
      <c r="U484" s="7"/>
      <c r="V484" s="6"/>
      <c r="W484" s="7"/>
      <c r="X484" s="6"/>
      <c r="Y484" s="7"/>
    </row>
    <row r="485" spans="2:25" s="9" customFormat="1" ht="12.75">
      <c r="B485" s="8">
        <v>2</v>
      </c>
      <c r="C485" s="13" t="s">
        <v>18</v>
      </c>
      <c r="D485" s="6">
        <f>D8*0.45</f>
        <v>4.95</v>
      </c>
      <c r="E485" s="7">
        <v>10</v>
      </c>
      <c r="F485" s="6">
        <f>D8*0.6</f>
        <v>6.6</v>
      </c>
      <c r="G485" s="7">
        <v>5</v>
      </c>
      <c r="H485" s="6">
        <f>D8*0.65</f>
        <v>7.15</v>
      </c>
      <c r="I485" s="7">
        <v>5</v>
      </c>
      <c r="J485" s="6">
        <f>D8*0.7</f>
        <v>7.699999999999999</v>
      </c>
      <c r="K485" s="7">
        <v>5</v>
      </c>
      <c r="L485" s="6">
        <f>D8*0.75</f>
        <v>8.25</v>
      </c>
      <c r="M485" s="7">
        <v>4</v>
      </c>
      <c r="N485" s="6">
        <f>D8*0.8</f>
        <v>8.8</v>
      </c>
      <c r="O485" s="7">
        <v>3</v>
      </c>
      <c r="P485" s="6">
        <f>D8*0.85</f>
        <v>9.35</v>
      </c>
      <c r="Q485" s="7">
        <v>2</v>
      </c>
      <c r="R485" s="6">
        <f>D8*0.85</f>
        <v>9.35</v>
      </c>
      <c r="S485" s="7">
        <v>2</v>
      </c>
      <c r="T485" s="6">
        <f>D8*0.85</f>
        <v>9.35</v>
      </c>
      <c r="U485" s="7">
        <v>2</v>
      </c>
      <c r="V485" s="6"/>
      <c r="W485" s="7"/>
      <c r="X485" s="6"/>
      <c r="Y485" s="7"/>
    </row>
    <row r="486" spans="2:25" s="9" customFormat="1" ht="12.75">
      <c r="B486" s="8">
        <v>3</v>
      </c>
      <c r="C486" s="29" t="s">
        <v>25</v>
      </c>
      <c r="D486" s="6"/>
      <c r="E486" s="52">
        <v>5</v>
      </c>
      <c r="F486" s="6"/>
      <c r="G486" s="52">
        <v>4</v>
      </c>
      <c r="H486" s="6"/>
      <c r="I486" s="7">
        <v>3</v>
      </c>
      <c r="J486" s="6"/>
      <c r="K486" s="7">
        <v>3</v>
      </c>
      <c r="L486" s="6"/>
      <c r="M486" s="7">
        <v>3</v>
      </c>
      <c r="N486" s="6"/>
      <c r="O486" s="7"/>
      <c r="P486" s="6"/>
      <c r="Q486" s="7"/>
      <c r="R486" s="6"/>
      <c r="S486" s="7"/>
      <c r="T486" s="6"/>
      <c r="U486" s="7"/>
      <c r="V486" s="6"/>
      <c r="W486" s="7"/>
      <c r="X486" s="6"/>
      <c r="Y486" s="7"/>
    </row>
    <row r="487" spans="2:25" s="9" customFormat="1" ht="12.75">
      <c r="B487" s="8">
        <v>4</v>
      </c>
      <c r="C487" s="13" t="s">
        <v>39</v>
      </c>
      <c r="D487" s="6"/>
      <c r="E487" s="7">
        <v>20</v>
      </c>
      <c r="F487" s="6"/>
      <c r="G487" s="7"/>
      <c r="H487" s="6"/>
      <c r="I487" s="7"/>
      <c r="J487" s="6"/>
      <c r="K487" s="7"/>
      <c r="L487" s="6"/>
      <c r="M487" s="7"/>
      <c r="N487" s="6"/>
      <c r="O487" s="7"/>
      <c r="P487" s="6"/>
      <c r="Q487" s="7"/>
      <c r="R487" s="6"/>
      <c r="S487" s="7"/>
      <c r="T487" s="6"/>
      <c r="U487" s="7"/>
      <c r="V487" s="6"/>
      <c r="W487" s="7"/>
      <c r="X487" s="6"/>
      <c r="Y487" s="7"/>
    </row>
    <row r="488" spans="2:25" s="9" customFormat="1" ht="12.75">
      <c r="B488" s="8"/>
      <c r="C488" s="13"/>
      <c r="D488" s="6"/>
      <c r="E488" s="7"/>
      <c r="F488" s="6"/>
      <c r="G488" s="7"/>
      <c r="H488" s="6"/>
      <c r="I488" s="7"/>
      <c r="J488" s="6"/>
      <c r="K488" s="7"/>
      <c r="L488" s="6"/>
      <c r="M488" s="7"/>
      <c r="N488" s="6"/>
      <c r="O488" s="7"/>
      <c r="P488" s="6"/>
      <c r="Q488" s="7"/>
      <c r="R488" s="6"/>
      <c r="S488" s="7"/>
      <c r="T488" s="6"/>
      <c r="U488" s="7"/>
      <c r="V488" s="6"/>
      <c r="W488" s="7"/>
      <c r="X488" s="6"/>
      <c r="Y488" s="7"/>
    </row>
    <row r="489" spans="2:25" s="9" customFormat="1" ht="12.75">
      <c r="B489" s="8"/>
      <c r="C489" s="13"/>
      <c r="D489" s="6"/>
      <c r="E489" s="7"/>
      <c r="F489" s="6"/>
      <c r="G489" s="7"/>
      <c r="H489" s="6"/>
      <c r="I489" s="7"/>
      <c r="J489" s="6"/>
      <c r="K489" s="7"/>
      <c r="L489" s="6"/>
      <c r="M489" s="7"/>
      <c r="N489" s="6"/>
      <c r="O489" s="7"/>
      <c r="P489" s="6"/>
      <c r="Q489" s="7"/>
      <c r="R489" s="6"/>
      <c r="S489" s="7"/>
      <c r="T489" s="6"/>
      <c r="U489" s="7"/>
      <c r="V489" s="6"/>
      <c r="W489" s="7"/>
      <c r="X489" s="6"/>
      <c r="Y489" s="7"/>
    </row>
    <row r="490" spans="2:25" s="9" customFormat="1" ht="12.75">
      <c r="B490" s="8"/>
      <c r="C490" s="13"/>
      <c r="D490" s="6"/>
      <c r="E490" s="7"/>
      <c r="F490" s="6"/>
      <c r="G490" s="7"/>
      <c r="H490" s="6"/>
      <c r="I490" s="7"/>
      <c r="J490" s="6"/>
      <c r="K490" s="7"/>
      <c r="L490" s="6"/>
      <c r="M490" s="7"/>
      <c r="N490" s="6"/>
      <c r="O490" s="7"/>
      <c r="P490" s="6"/>
      <c r="Q490" s="7"/>
      <c r="R490" s="6"/>
      <c r="S490" s="7"/>
      <c r="T490" s="6"/>
      <c r="U490" s="7"/>
      <c r="V490" s="6"/>
      <c r="W490" s="7"/>
      <c r="X490" s="6"/>
      <c r="Y490" s="7"/>
    </row>
    <row r="491" spans="2:25" s="9" customFormat="1" ht="12.75">
      <c r="B491" s="8"/>
      <c r="C491" s="13"/>
      <c r="D491" s="6"/>
      <c r="E491" s="7"/>
      <c r="F491" s="6"/>
      <c r="G491" s="7"/>
      <c r="H491" s="6"/>
      <c r="I491" s="7"/>
      <c r="J491" s="6"/>
      <c r="K491" s="7"/>
      <c r="L491" s="6"/>
      <c r="M491" s="7"/>
      <c r="N491" s="6"/>
      <c r="O491" s="7"/>
      <c r="P491" s="6"/>
      <c r="Q491" s="7"/>
      <c r="R491" s="6"/>
      <c r="S491" s="7"/>
      <c r="T491" s="6"/>
      <c r="U491" s="7"/>
      <c r="V491" s="6"/>
      <c r="W491" s="7"/>
      <c r="X491" s="6"/>
      <c r="Y491" s="7"/>
    </row>
    <row r="492" spans="2:25" s="9" customFormat="1" ht="12.75">
      <c r="B492" s="23"/>
      <c r="C492" s="24"/>
      <c r="D492" s="25"/>
      <c r="E492" s="26"/>
      <c r="F492" s="25"/>
      <c r="G492" s="26"/>
      <c r="H492" s="25"/>
      <c r="I492" s="26"/>
      <c r="J492" s="25"/>
      <c r="K492" s="26"/>
      <c r="L492" s="25"/>
      <c r="M492" s="26"/>
      <c r="N492" s="25"/>
      <c r="O492" s="26"/>
      <c r="P492" s="25"/>
      <c r="Q492" s="26"/>
      <c r="R492" s="25"/>
      <c r="S492" s="26"/>
      <c r="T492" s="25"/>
      <c r="U492" s="26"/>
      <c r="V492" s="25"/>
      <c r="W492" s="26"/>
      <c r="X492" s="25"/>
      <c r="Y492" s="26"/>
    </row>
    <row r="495" ht="18">
      <c r="C495" s="3" t="s">
        <v>64</v>
      </c>
    </row>
    <row r="496" spans="2:26" ht="12.75">
      <c r="B496" s="10"/>
      <c r="C496" s="11"/>
      <c r="D496" s="10"/>
      <c r="E496" s="12"/>
      <c r="F496" s="10"/>
      <c r="G496" s="12"/>
      <c r="H496" s="10"/>
      <c r="I496" s="12"/>
      <c r="J496" s="10"/>
      <c r="K496" s="12"/>
      <c r="L496" s="10"/>
      <c r="M496" s="12"/>
      <c r="N496" s="10"/>
      <c r="O496" s="12"/>
      <c r="P496" s="10"/>
      <c r="Q496" s="12"/>
      <c r="R496" s="10"/>
      <c r="S496" s="12"/>
      <c r="T496" s="10"/>
      <c r="U496" s="12"/>
      <c r="V496" s="10"/>
      <c r="W496" s="12"/>
      <c r="X496" s="10"/>
      <c r="Y496" s="12"/>
      <c r="Z496" s="11"/>
    </row>
    <row r="499" ht="15.75" thickBot="1">
      <c r="C499" s="4" t="s">
        <v>13</v>
      </c>
    </row>
    <row r="500" spans="2:25" s="18" customFormat="1" ht="12.75" thickBot="1">
      <c r="B500" s="16" t="s">
        <v>0</v>
      </c>
      <c r="C500" s="17" t="s">
        <v>1</v>
      </c>
      <c r="D500" s="100" t="s">
        <v>2</v>
      </c>
      <c r="E500" s="101"/>
      <c r="F500" s="100" t="s">
        <v>3</v>
      </c>
      <c r="G500" s="101"/>
      <c r="H500" s="100" t="s">
        <v>4</v>
      </c>
      <c r="I500" s="101"/>
      <c r="J500" s="105" t="s">
        <v>5</v>
      </c>
      <c r="K500" s="106"/>
      <c r="L500" s="100" t="s">
        <v>6</v>
      </c>
      <c r="M500" s="101"/>
      <c r="N500" s="100" t="s">
        <v>7</v>
      </c>
      <c r="O500" s="101"/>
      <c r="P500" s="100" t="s">
        <v>8</v>
      </c>
      <c r="Q500" s="101"/>
      <c r="R500" s="100" t="s">
        <v>9</v>
      </c>
      <c r="S500" s="101"/>
      <c r="T500" s="100" t="s">
        <v>10</v>
      </c>
      <c r="U500" s="101"/>
      <c r="V500" s="100" t="s">
        <v>11</v>
      </c>
      <c r="W500" s="101"/>
      <c r="X500" s="100" t="s">
        <v>12</v>
      </c>
      <c r="Y500" s="102"/>
    </row>
    <row r="501" spans="2:25" s="9" customFormat="1" ht="12.75">
      <c r="B501" s="8">
        <v>1</v>
      </c>
      <c r="C501" s="13" t="s">
        <v>27</v>
      </c>
      <c r="D501" s="6">
        <f>D7*0.45</f>
        <v>4.95</v>
      </c>
      <c r="E501" s="7">
        <v>10</v>
      </c>
      <c r="F501" s="6">
        <f>D7*0.75</f>
        <v>8.25</v>
      </c>
      <c r="G501" s="7">
        <v>4</v>
      </c>
      <c r="H501" s="6">
        <f>D7*0.8</f>
        <v>8.8</v>
      </c>
      <c r="I501" s="7">
        <v>3</v>
      </c>
      <c r="J501" s="6">
        <f>D7*0.8</f>
        <v>8.8</v>
      </c>
      <c r="K501" s="7">
        <v>3</v>
      </c>
      <c r="L501" s="6">
        <f>D7*0.85</f>
        <v>9.35</v>
      </c>
      <c r="M501" s="7">
        <v>3</v>
      </c>
      <c r="N501" s="6">
        <f>D7*0.85</f>
        <v>9.35</v>
      </c>
      <c r="O501" s="7">
        <v>3</v>
      </c>
      <c r="P501" s="6">
        <f>D7*0.9</f>
        <v>9.9</v>
      </c>
      <c r="Q501" s="7">
        <v>2</v>
      </c>
      <c r="R501" s="6">
        <f>D7*0.9</f>
        <v>9.9</v>
      </c>
      <c r="S501" s="7">
        <v>2</v>
      </c>
      <c r="T501" s="6">
        <f>D7*0.95</f>
        <v>10.45</v>
      </c>
      <c r="U501" s="7">
        <v>1</v>
      </c>
      <c r="V501" s="64">
        <f>D7*1.1</f>
        <v>12.100000000000001</v>
      </c>
      <c r="W501" s="65" t="s">
        <v>51</v>
      </c>
      <c r="X501" s="6"/>
      <c r="Y501" s="7"/>
    </row>
    <row r="502" spans="2:25" s="9" customFormat="1" ht="12.75">
      <c r="B502" s="8">
        <v>2</v>
      </c>
      <c r="C502" s="13" t="s">
        <v>18</v>
      </c>
      <c r="D502" s="6">
        <f>D8*0.45</f>
        <v>4.95</v>
      </c>
      <c r="E502" s="7">
        <v>10</v>
      </c>
      <c r="F502" s="6">
        <f>D8*0.6</f>
        <v>6.6</v>
      </c>
      <c r="G502" s="7">
        <v>5</v>
      </c>
      <c r="H502" s="6">
        <f>D8*0.65</f>
        <v>7.15</v>
      </c>
      <c r="I502" s="7">
        <v>5</v>
      </c>
      <c r="J502" s="6">
        <f>D8*0.7</f>
        <v>7.699999999999999</v>
      </c>
      <c r="K502" s="7">
        <v>5</v>
      </c>
      <c r="L502" s="6">
        <f>D8*0.75</f>
        <v>8.25</v>
      </c>
      <c r="M502" s="7">
        <v>4</v>
      </c>
      <c r="N502" s="6">
        <f>D8*0.8</f>
        <v>8.8</v>
      </c>
      <c r="O502" s="7">
        <v>3</v>
      </c>
      <c r="P502" s="6">
        <f>D8*0.85</f>
        <v>9.35</v>
      </c>
      <c r="Q502" s="7">
        <v>2</v>
      </c>
      <c r="R502" s="6">
        <f>D8*0.9</f>
        <v>9.9</v>
      </c>
      <c r="S502" s="7">
        <v>1</v>
      </c>
      <c r="T502" s="6">
        <f>D8*0.9</f>
        <v>9.9</v>
      </c>
      <c r="U502" s="7">
        <v>1</v>
      </c>
      <c r="V502" s="6">
        <f>D8*0.95</f>
        <v>10.45</v>
      </c>
      <c r="W502" s="7">
        <v>1</v>
      </c>
      <c r="X502" s="64">
        <f>D8*1.1</f>
        <v>12.100000000000001</v>
      </c>
      <c r="Y502" s="65" t="s">
        <v>51</v>
      </c>
    </row>
    <row r="503" spans="2:25" s="9" customFormat="1" ht="12.75">
      <c r="B503" s="8">
        <v>3</v>
      </c>
      <c r="C503" s="13" t="s">
        <v>22</v>
      </c>
      <c r="D503" s="40" t="s">
        <v>43</v>
      </c>
      <c r="E503" s="52">
        <v>30</v>
      </c>
      <c r="F503" s="6"/>
      <c r="G503" s="7">
        <v>15</v>
      </c>
      <c r="H503" s="6"/>
      <c r="I503" s="7">
        <v>15</v>
      </c>
      <c r="J503" s="6"/>
      <c r="K503" s="7"/>
      <c r="L503" s="6"/>
      <c r="M503" s="7"/>
      <c r="N503" s="6"/>
      <c r="O503" s="7"/>
      <c r="P503" s="6"/>
      <c r="Q503" s="7"/>
      <c r="R503" s="6"/>
      <c r="S503" s="7"/>
      <c r="T503" s="6"/>
      <c r="U503" s="7"/>
      <c r="V503" s="6"/>
      <c r="W503" s="7"/>
      <c r="X503" s="6"/>
      <c r="Y503" s="7"/>
    </row>
    <row r="504" spans="2:25" s="9" customFormat="1" ht="12.75">
      <c r="B504" s="8"/>
      <c r="C504" s="13"/>
      <c r="D504" s="6"/>
      <c r="E504" s="7"/>
      <c r="F504" s="6"/>
      <c r="G504" s="7"/>
      <c r="H504" s="6"/>
      <c r="I504" s="7"/>
      <c r="J504" s="6"/>
      <c r="K504" s="7"/>
      <c r="L504" s="6"/>
      <c r="M504" s="7"/>
      <c r="N504" s="6"/>
      <c r="O504" s="7"/>
      <c r="P504" s="6"/>
      <c r="Q504" s="7"/>
      <c r="R504" s="6"/>
      <c r="S504" s="7"/>
      <c r="T504" s="6"/>
      <c r="U504" s="7"/>
      <c r="V504" s="6"/>
      <c r="W504" s="7"/>
      <c r="X504" s="6"/>
      <c r="Y504" s="7"/>
    </row>
    <row r="505" spans="2:25" s="9" customFormat="1" ht="12.75">
      <c r="B505" s="8"/>
      <c r="C505" s="13"/>
      <c r="D505" s="6"/>
      <c r="E505" s="7"/>
      <c r="F505" s="6"/>
      <c r="G505" s="7"/>
      <c r="H505" s="6"/>
      <c r="I505" s="7"/>
      <c r="J505" s="6"/>
      <c r="K505" s="7"/>
      <c r="L505" s="6"/>
      <c r="M505" s="7"/>
      <c r="N505" s="6"/>
      <c r="O505" s="7"/>
      <c r="P505" s="6"/>
      <c r="Q505" s="7"/>
      <c r="R505" s="6"/>
      <c r="S505" s="7"/>
      <c r="T505" s="6"/>
      <c r="U505" s="7"/>
      <c r="V505" s="6"/>
      <c r="W505" s="7"/>
      <c r="X505" s="6"/>
      <c r="Y505" s="7"/>
    </row>
    <row r="506" spans="2:25" s="9" customFormat="1" ht="12.75">
      <c r="B506" s="8"/>
      <c r="C506" s="13"/>
      <c r="D506" s="6"/>
      <c r="E506" s="7"/>
      <c r="F506" s="6"/>
      <c r="G506" s="7"/>
      <c r="H506" s="6"/>
      <c r="I506" s="7"/>
      <c r="J506" s="6"/>
      <c r="K506" s="7"/>
      <c r="L506" s="6"/>
      <c r="M506" s="7"/>
      <c r="N506" s="6"/>
      <c r="O506" s="7"/>
      <c r="P506" s="6"/>
      <c r="Q506" s="7"/>
      <c r="R506" s="6"/>
      <c r="S506" s="7"/>
      <c r="T506" s="6"/>
      <c r="U506" s="7"/>
      <c r="V506" s="6"/>
      <c r="W506" s="7"/>
      <c r="X506" s="6"/>
      <c r="Y506" s="7"/>
    </row>
    <row r="507" spans="2:25" s="9" customFormat="1" ht="12.75">
      <c r="B507" s="23"/>
      <c r="C507" s="24"/>
      <c r="D507" s="25"/>
      <c r="E507" s="26"/>
      <c r="F507" s="25"/>
      <c r="G507" s="26"/>
      <c r="H507" s="25"/>
      <c r="I507" s="26"/>
      <c r="J507" s="25"/>
      <c r="K507" s="26"/>
      <c r="L507" s="25"/>
      <c r="M507" s="26"/>
      <c r="N507" s="25"/>
      <c r="O507" s="26"/>
      <c r="P507" s="25"/>
      <c r="Q507" s="26"/>
      <c r="R507" s="25"/>
      <c r="S507" s="26"/>
      <c r="T507" s="25"/>
      <c r="U507" s="26"/>
      <c r="V507" s="25"/>
      <c r="W507" s="26"/>
      <c r="X507" s="25"/>
      <c r="Y507" s="26"/>
    </row>
    <row r="508" ht="15.75" thickBot="1">
      <c r="C508" s="4" t="s">
        <v>41</v>
      </c>
    </row>
    <row r="509" spans="2:25" s="18" customFormat="1" ht="12.75" thickBot="1">
      <c r="B509" s="16" t="s">
        <v>0</v>
      </c>
      <c r="C509" s="17" t="s">
        <v>1</v>
      </c>
      <c r="D509" s="100" t="s">
        <v>2</v>
      </c>
      <c r="E509" s="101"/>
      <c r="F509" s="100" t="s">
        <v>3</v>
      </c>
      <c r="G509" s="101"/>
      <c r="H509" s="100" t="s">
        <v>4</v>
      </c>
      <c r="I509" s="101"/>
      <c r="J509" s="105" t="s">
        <v>5</v>
      </c>
      <c r="K509" s="106"/>
      <c r="L509" s="100" t="s">
        <v>6</v>
      </c>
      <c r="M509" s="101"/>
      <c r="N509" s="100" t="s">
        <v>7</v>
      </c>
      <c r="O509" s="101"/>
      <c r="P509" s="100" t="s">
        <v>8</v>
      </c>
      <c r="Q509" s="101"/>
      <c r="R509" s="100" t="s">
        <v>9</v>
      </c>
      <c r="S509" s="101"/>
      <c r="T509" s="100" t="s">
        <v>10</v>
      </c>
      <c r="U509" s="101"/>
      <c r="V509" s="100" t="s">
        <v>11</v>
      </c>
      <c r="W509" s="101"/>
      <c r="X509" s="100" t="s">
        <v>12</v>
      </c>
      <c r="Y509" s="102"/>
    </row>
    <row r="510" spans="2:25" s="9" customFormat="1" ht="12.75">
      <c r="B510" s="8">
        <v>1</v>
      </c>
      <c r="C510" s="13" t="s">
        <v>28</v>
      </c>
      <c r="D510" s="6">
        <f>D9*0.45</f>
        <v>4.95</v>
      </c>
      <c r="E510" s="7">
        <v>8</v>
      </c>
      <c r="F510" s="6">
        <f>D9*0.65</f>
        <v>7.15</v>
      </c>
      <c r="G510" s="7">
        <v>6</v>
      </c>
      <c r="H510" s="6">
        <f>D9*0.7</f>
        <v>7.699999999999999</v>
      </c>
      <c r="I510" s="7">
        <v>6</v>
      </c>
      <c r="J510" s="6">
        <f>D9*0.75</f>
        <v>8.25</v>
      </c>
      <c r="K510" s="7">
        <v>6</v>
      </c>
      <c r="L510" s="6">
        <f>D9*0.8</f>
        <v>8.8</v>
      </c>
      <c r="M510" s="7">
        <v>4</v>
      </c>
      <c r="N510" s="6">
        <f>D9*0.8</f>
        <v>8.8</v>
      </c>
      <c r="O510" s="7">
        <v>4</v>
      </c>
      <c r="P510" s="6">
        <f>D9*0.85</f>
        <v>9.35</v>
      </c>
      <c r="Q510" s="7">
        <v>3</v>
      </c>
      <c r="R510" s="6">
        <f>D9*0.85</f>
        <v>9.35</v>
      </c>
      <c r="S510" s="7">
        <v>3</v>
      </c>
      <c r="T510" s="6">
        <f>D9*0.9</f>
        <v>9.9</v>
      </c>
      <c r="U510" s="7">
        <v>2</v>
      </c>
      <c r="V510" s="6"/>
      <c r="W510" s="7"/>
      <c r="X510" s="6"/>
      <c r="Y510" s="7"/>
    </row>
    <row r="511" spans="2:25" s="9" customFormat="1" ht="12.75">
      <c r="B511" s="8">
        <v>2</v>
      </c>
      <c r="C511" s="13" t="s">
        <v>17</v>
      </c>
      <c r="D511" s="6" t="e">
        <f>D11*0.45</f>
        <v>#VALUE!</v>
      </c>
      <c r="E511" s="7">
        <v>10</v>
      </c>
      <c r="F511" s="6" t="e">
        <f>D11*0.7</f>
        <v>#VALUE!</v>
      </c>
      <c r="G511" s="7">
        <v>4</v>
      </c>
      <c r="H511" s="6" t="e">
        <f>D11*0.75</f>
        <v>#VALUE!</v>
      </c>
      <c r="I511" s="7">
        <v>4</v>
      </c>
      <c r="J511" s="6" t="e">
        <f>D11*0.75</f>
        <v>#VALUE!</v>
      </c>
      <c r="K511" s="7">
        <v>4</v>
      </c>
      <c r="L511" s="6" t="e">
        <f>D11*0.8</f>
        <v>#VALUE!</v>
      </c>
      <c r="M511" s="7">
        <v>3</v>
      </c>
      <c r="N511" s="6" t="e">
        <f>D11*0.8</f>
        <v>#VALUE!</v>
      </c>
      <c r="O511" s="7">
        <v>3</v>
      </c>
      <c r="P511" s="6" t="e">
        <f>D11*0.85</f>
        <v>#VALUE!</v>
      </c>
      <c r="Q511" s="7">
        <v>2</v>
      </c>
      <c r="R511" s="6" t="e">
        <f>D11*0.85</f>
        <v>#VALUE!</v>
      </c>
      <c r="S511" s="7">
        <v>2</v>
      </c>
      <c r="T511" s="6"/>
      <c r="U511" s="7"/>
      <c r="V511" s="6"/>
      <c r="W511" s="7"/>
      <c r="X511" s="6"/>
      <c r="Y511" s="7"/>
    </row>
    <row r="512" spans="2:25" s="9" customFormat="1" ht="12.75">
      <c r="B512" s="8">
        <v>3</v>
      </c>
      <c r="C512" s="29" t="s">
        <v>47</v>
      </c>
      <c r="D512" s="6"/>
      <c r="E512" s="52">
        <v>6</v>
      </c>
      <c r="F512" s="6"/>
      <c r="G512" s="7">
        <v>6</v>
      </c>
      <c r="H512" s="6"/>
      <c r="I512" s="7">
        <v>6</v>
      </c>
      <c r="J512" s="6"/>
      <c r="K512" s="7"/>
      <c r="L512" s="6"/>
      <c r="M512" s="7"/>
      <c r="N512" s="6"/>
      <c r="O512" s="7"/>
      <c r="P512" s="6"/>
      <c r="Q512" s="7"/>
      <c r="R512" s="6"/>
      <c r="S512" s="7"/>
      <c r="T512" s="6"/>
      <c r="U512" s="7"/>
      <c r="V512" s="6"/>
      <c r="W512" s="7"/>
      <c r="X512" s="6"/>
      <c r="Y512" s="7"/>
    </row>
    <row r="513" spans="2:25" s="9" customFormat="1" ht="12.75">
      <c r="B513" s="8">
        <v>4</v>
      </c>
      <c r="C513" s="29" t="s">
        <v>70</v>
      </c>
      <c r="D513" s="6"/>
      <c r="E513" s="52">
        <v>5</v>
      </c>
      <c r="F513" s="6"/>
      <c r="G513" s="52">
        <v>3</v>
      </c>
      <c r="H513" s="6"/>
      <c r="I513" s="7">
        <v>2</v>
      </c>
      <c r="J513" s="6"/>
      <c r="K513" s="7">
        <v>2</v>
      </c>
      <c r="L513" s="6"/>
      <c r="M513" s="7">
        <v>2</v>
      </c>
      <c r="N513" s="6"/>
      <c r="O513" s="7">
        <v>2</v>
      </c>
      <c r="P513" s="6"/>
      <c r="Q513" s="7"/>
      <c r="R513" s="6"/>
      <c r="S513" s="7"/>
      <c r="T513" s="6"/>
      <c r="U513" s="7"/>
      <c r="V513" s="6"/>
      <c r="W513" s="7"/>
      <c r="X513" s="6"/>
      <c r="Y513" s="7"/>
    </row>
    <row r="514" spans="2:25" s="9" customFormat="1" ht="12.75">
      <c r="B514" s="8"/>
      <c r="C514" s="29"/>
      <c r="D514" s="6"/>
      <c r="E514" s="7"/>
      <c r="F514" s="6"/>
      <c r="G514" s="7"/>
      <c r="H514" s="6"/>
      <c r="I514" s="7"/>
      <c r="J514" s="6"/>
      <c r="K514" s="7"/>
      <c r="L514" s="6"/>
      <c r="M514" s="7"/>
      <c r="N514" s="6"/>
      <c r="O514" s="7"/>
      <c r="P514" s="6"/>
      <c r="Q514" s="7"/>
      <c r="R514" s="6"/>
      <c r="S514" s="7"/>
      <c r="T514" s="6"/>
      <c r="U514" s="7"/>
      <c r="V514" s="6"/>
      <c r="W514" s="7"/>
      <c r="X514" s="6"/>
      <c r="Y514" s="7"/>
    </row>
    <row r="515" spans="2:25" s="9" customFormat="1" ht="12.75">
      <c r="B515" s="8"/>
      <c r="C515" s="29"/>
      <c r="D515" s="6"/>
      <c r="E515" s="7"/>
      <c r="F515" s="6"/>
      <c r="G515" s="7"/>
      <c r="H515" s="6"/>
      <c r="I515" s="7"/>
      <c r="J515" s="6"/>
      <c r="K515" s="7"/>
      <c r="L515" s="6"/>
      <c r="M515" s="7"/>
      <c r="N515" s="6"/>
      <c r="O515" s="7"/>
      <c r="P515" s="6"/>
      <c r="Q515" s="7"/>
      <c r="R515" s="6"/>
      <c r="S515" s="7"/>
      <c r="T515" s="6"/>
      <c r="U515" s="7"/>
      <c r="V515" s="6"/>
      <c r="W515" s="7"/>
      <c r="X515" s="6"/>
      <c r="Y515" s="7"/>
    </row>
    <row r="516" spans="2:25" s="9" customFormat="1" ht="12.75">
      <c r="B516" s="8"/>
      <c r="C516" s="29"/>
      <c r="D516" s="6"/>
      <c r="E516" s="7"/>
      <c r="F516" s="6"/>
      <c r="G516" s="7"/>
      <c r="H516" s="6"/>
      <c r="I516" s="7"/>
      <c r="J516" s="6"/>
      <c r="K516" s="7"/>
      <c r="L516" s="6"/>
      <c r="M516" s="7"/>
      <c r="N516" s="6"/>
      <c r="O516" s="7"/>
      <c r="P516" s="6"/>
      <c r="Q516" s="7"/>
      <c r="R516" s="6"/>
      <c r="S516" s="7"/>
      <c r="T516" s="6"/>
      <c r="U516" s="7"/>
      <c r="V516" s="6"/>
      <c r="W516" s="7"/>
      <c r="X516" s="6"/>
      <c r="Y516" s="7"/>
    </row>
    <row r="517" spans="2:25" s="9" customFormat="1" ht="12.75">
      <c r="B517" s="8"/>
      <c r="C517" s="13"/>
      <c r="D517" s="6"/>
      <c r="E517" s="7"/>
      <c r="F517" s="6"/>
      <c r="G517" s="7"/>
      <c r="H517" s="6"/>
      <c r="I517" s="7"/>
      <c r="J517" s="6"/>
      <c r="K517" s="7"/>
      <c r="L517" s="6"/>
      <c r="M517" s="7"/>
      <c r="N517" s="6"/>
      <c r="O517" s="7"/>
      <c r="P517" s="6"/>
      <c r="Q517" s="7"/>
      <c r="R517" s="6"/>
      <c r="S517" s="7"/>
      <c r="T517" s="6"/>
      <c r="U517" s="7"/>
      <c r="V517" s="6"/>
      <c r="W517" s="7"/>
      <c r="X517" s="6"/>
      <c r="Y517" s="7"/>
    </row>
    <row r="518" spans="2:25" s="9" customFormat="1" ht="12.75">
      <c r="B518" s="8"/>
      <c r="C518" s="13"/>
      <c r="D518" s="6"/>
      <c r="E518" s="7"/>
      <c r="F518" s="6"/>
      <c r="G518" s="7"/>
      <c r="H518" s="6"/>
      <c r="I518" s="7"/>
      <c r="J518" s="6"/>
      <c r="K518" s="7"/>
      <c r="L518" s="6"/>
      <c r="M518" s="7"/>
      <c r="N518" s="6"/>
      <c r="O518" s="7"/>
      <c r="P518" s="6"/>
      <c r="Q518" s="7"/>
      <c r="R518" s="6"/>
      <c r="S518" s="7"/>
      <c r="T518" s="6"/>
      <c r="U518" s="7"/>
      <c r="V518" s="6"/>
      <c r="W518" s="7"/>
      <c r="X518" s="6"/>
      <c r="Y518" s="7"/>
    </row>
    <row r="519" spans="2:25" s="9" customFormat="1" ht="12.75">
      <c r="B519" s="23"/>
      <c r="C519" s="24"/>
      <c r="D519" s="25"/>
      <c r="E519" s="26"/>
      <c r="F519" s="25"/>
      <c r="G519" s="26"/>
      <c r="H519" s="25"/>
      <c r="I519" s="26"/>
      <c r="J519" s="25"/>
      <c r="K519" s="26"/>
      <c r="L519" s="25"/>
      <c r="M519" s="26"/>
      <c r="N519" s="25"/>
      <c r="O519" s="26"/>
      <c r="P519" s="25"/>
      <c r="Q519" s="26"/>
      <c r="R519" s="25"/>
      <c r="S519" s="26"/>
      <c r="T519" s="25"/>
      <c r="U519" s="26"/>
      <c r="V519" s="25"/>
      <c r="W519" s="26"/>
      <c r="X519" s="25"/>
      <c r="Y519" s="26"/>
    </row>
    <row r="520" ht="15.75" thickBot="1">
      <c r="C520" s="4" t="s">
        <v>13</v>
      </c>
    </row>
    <row r="521" spans="2:25" s="18" customFormat="1" ht="12.75" thickBot="1">
      <c r="B521" s="16" t="s">
        <v>0</v>
      </c>
      <c r="C521" s="17" t="s">
        <v>1</v>
      </c>
      <c r="D521" s="100" t="s">
        <v>2</v>
      </c>
      <c r="E521" s="101"/>
      <c r="F521" s="100" t="s">
        <v>3</v>
      </c>
      <c r="G521" s="101"/>
      <c r="H521" s="100" t="s">
        <v>4</v>
      </c>
      <c r="I521" s="101"/>
      <c r="J521" s="105" t="s">
        <v>5</v>
      </c>
      <c r="K521" s="106"/>
      <c r="L521" s="100" t="s">
        <v>6</v>
      </c>
      <c r="M521" s="101"/>
      <c r="N521" s="100" t="s">
        <v>7</v>
      </c>
      <c r="O521" s="101"/>
      <c r="P521" s="100" t="s">
        <v>8</v>
      </c>
      <c r="Q521" s="101"/>
      <c r="R521" s="100" t="s">
        <v>9</v>
      </c>
      <c r="S521" s="101"/>
      <c r="T521" s="100" t="s">
        <v>10</v>
      </c>
      <c r="U521" s="101"/>
      <c r="V521" s="100" t="s">
        <v>11</v>
      </c>
      <c r="W521" s="101"/>
      <c r="X521" s="100" t="s">
        <v>12</v>
      </c>
      <c r="Y521" s="102"/>
    </row>
    <row r="522" spans="2:26" s="9" customFormat="1" ht="12.75">
      <c r="B522" s="8">
        <v>1</v>
      </c>
      <c r="C522" s="13" t="s">
        <v>27</v>
      </c>
      <c r="D522" s="6">
        <f>D7*0.45</f>
        <v>4.95</v>
      </c>
      <c r="E522" s="7">
        <v>10</v>
      </c>
      <c r="F522" s="6">
        <f>D7*0.65</f>
        <v>7.15</v>
      </c>
      <c r="G522" s="7">
        <v>5</v>
      </c>
      <c r="H522" s="6">
        <f>D7*0.7</f>
        <v>7.699999999999999</v>
      </c>
      <c r="I522" s="7">
        <v>4</v>
      </c>
      <c r="J522" s="6">
        <f>D7*0.7</f>
        <v>7.699999999999999</v>
      </c>
      <c r="K522" s="7">
        <v>4</v>
      </c>
      <c r="L522" s="6">
        <f>D7*0.7</f>
        <v>7.699999999999999</v>
      </c>
      <c r="M522" s="7">
        <v>4</v>
      </c>
      <c r="N522" s="6">
        <f>D7*0.75</f>
        <v>8.25</v>
      </c>
      <c r="O522" s="7">
        <v>4</v>
      </c>
      <c r="P522" s="6">
        <f>D7*0.75</f>
        <v>8.25</v>
      </c>
      <c r="Q522" s="7">
        <v>4</v>
      </c>
      <c r="R522" s="6">
        <f>D7*0.75</f>
        <v>8.25</v>
      </c>
      <c r="S522" s="7">
        <v>4</v>
      </c>
      <c r="T522" s="6">
        <f>D7*0.8</f>
        <v>8.8</v>
      </c>
      <c r="U522" s="7">
        <v>2</v>
      </c>
      <c r="V522" s="6">
        <f>D7*0.8</f>
        <v>8.8</v>
      </c>
      <c r="W522" s="7">
        <v>2</v>
      </c>
      <c r="X522" s="6">
        <f>D7*0.85</f>
        <v>9.35</v>
      </c>
      <c r="Y522" s="7">
        <v>2</v>
      </c>
      <c r="Z522" s="93"/>
    </row>
    <row r="523" spans="2:26" s="9" customFormat="1" ht="12.75">
      <c r="B523" s="8">
        <v>2</v>
      </c>
      <c r="C523" s="13" t="s">
        <v>18</v>
      </c>
      <c r="D523" s="6">
        <f>D8*0.45</f>
        <v>4.95</v>
      </c>
      <c r="E523" s="7">
        <v>10</v>
      </c>
      <c r="F523" s="6">
        <f>D8*0.6</f>
        <v>6.6</v>
      </c>
      <c r="G523" s="7">
        <v>5</v>
      </c>
      <c r="H523" s="6">
        <f>D8*0.65</f>
        <v>7.15</v>
      </c>
      <c r="I523" s="7">
        <v>5</v>
      </c>
      <c r="J523" s="6">
        <f>D8*0.7</f>
        <v>7.699999999999999</v>
      </c>
      <c r="K523" s="7">
        <v>5</v>
      </c>
      <c r="L523" s="6">
        <f>D8*0.75</f>
        <v>8.25</v>
      </c>
      <c r="M523" s="7">
        <v>4</v>
      </c>
      <c r="N523" s="6">
        <f>D8*0.8</f>
        <v>8.8</v>
      </c>
      <c r="O523" s="7">
        <v>3</v>
      </c>
      <c r="P523" s="6">
        <f>D8*0.85</f>
        <v>9.35</v>
      </c>
      <c r="Q523" s="7">
        <v>2</v>
      </c>
      <c r="R523" s="6">
        <f>D8*0.9</f>
        <v>9.9</v>
      </c>
      <c r="S523" s="7">
        <v>1</v>
      </c>
      <c r="T523" s="6">
        <f>D8*0.9</f>
        <v>9.9</v>
      </c>
      <c r="U523" s="7">
        <v>1</v>
      </c>
      <c r="V523" s="6">
        <f>D8*0.9</f>
        <v>9.9</v>
      </c>
      <c r="W523" s="7">
        <v>1</v>
      </c>
      <c r="X523" s="6"/>
      <c r="Y523" s="7"/>
      <c r="Z523" s="93"/>
    </row>
    <row r="524" spans="2:26" s="9" customFormat="1" ht="12.75">
      <c r="B524" s="8">
        <v>3</v>
      </c>
      <c r="C524" s="29" t="s">
        <v>26</v>
      </c>
      <c r="D524" s="6"/>
      <c r="E524" s="52">
        <v>6</v>
      </c>
      <c r="F524" s="6"/>
      <c r="G524" s="52">
        <v>6</v>
      </c>
      <c r="H524" s="6"/>
      <c r="I524" s="7">
        <v>6</v>
      </c>
      <c r="J524" s="6"/>
      <c r="K524" s="7">
        <v>6</v>
      </c>
      <c r="L524" s="6"/>
      <c r="M524" s="7"/>
      <c r="N524" s="6"/>
      <c r="O524" s="7"/>
      <c r="P524" s="6"/>
      <c r="Q524" s="7"/>
      <c r="R524" s="6"/>
      <c r="S524" s="7"/>
      <c r="T524" s="6"/>
      <c r="U524" s="7"/>
      <c r="V524" s="6"/>
      <c r="W524" s="7"/>
      <c r="X524" s="6"/>
      <c r="Y524" s="7"/>
      <c r="Z524" s="93"/>
    </row>
    <row r="525" spans="2:26" s="9" customFormat="1" ht="12.75">
      <c r="B525" s="8"/>
      <c r="C525" s="28"/>
      <c r="D525" s="6"/>
      <c r="E525" s="7"/>
      <c r="F525" s="6"/>
      <c r="G525" s="7"/>
      <c r="H525" s="6"/>
      <c r="I525" s="7"/>
      <c r="J525" s="6"/>
      <c r="K525" s="7"/>
      <c r="L525" s="6"/>
      <c r="M525" s="7"/>
      <c r="N525" s="6"/>
      <c r="O525" s="7"/>
      <c r="P525" s="6"/>
      <c r="Q525" s="7"/>
      <c r="R525" s="6"/>
      <c r="S525" s="7"/>
      <c r="T525" s="6"/>
      <c r="U525" s="7"/>
      <c r="V525" s="6"/>
      <c r="W525" s="7"/>
      <c r="X525" s="6"/>
      <c r="Y525" s="7"/>
      <c r="Z525" s="93"/>
    </row>
    <row r="526" spans="2:26" s="9" customFormat="1" ht="12.75">
      <c r="B526" s="8"/>
      <c r="C526" s="13"/>
      <c r="D526" s="6"/>
      <c r="E526" s="7"/>
      <c r="F526" s="6"/>
      <c r="G526" s="7"/>
      <c r="H526" s="6"/>
      <c r="I526" s="7"/>
      <c r="J526" s="6"/>
      <c r="K526" s="7"/>
      <c r="L526" s="6"/>
      <c r="M526" s="7"/>
      <c r="N526" s="6"/>
      <c r="O526" s="7"/>
      <c r="P526" s="6"/>
      <c r="Q526" s="7"/>
      <c r="R526" s="6"/>
      <c r="S526" s="7"/>
      <c r="T526" s="6"/>
      <c r="U526" s="7"/>
      <c r="V526" s="6"/>
      <c r="W526" s="7"/>
      <c r="X526" s="6"/>
      <c r="Y526" s="7"/>
      <c r="Z526" s="93"/>
    </row>
    <row r="527" spans="2:26" s="9" customFormat="1" ht="12.75">
      <c r="B527" s="8"/>
      <c r="C527" s="13"/>
      <c r="D527" s="6"/>
      <c r="E527" s="7"/>
      <c r="F527" s="6"/>
      <c r="G527" s="7"/>
      <c r="H527" s="6"/>
      <c r="I527" s="7"/>
      <c r="J527" s="6"/>
      <c r="K527" s="7"/>
      <c r="L527" s="6"/>
      <c r="M527" s="7"/>
      <c r="N527" s="6"/>
      <c r="O527" s="7"/>
      <c r="P527" s="6"/>
      <c r="Q527" s="7"/>
      <c r="R527" s="6"/>
      <c r="S527" s="56"/>
      <c r="T527" s="57"/>
      <c r="U527" s="56"/>
      <c r="V527" s="57"/>
      <c r="W527" s="56"/>
      <c r="X527" s="57"/>
      <c r="Y527" s="56"/>
      <c r="Z527" s="93"/>
    </row>
    <row r="528" spans="2:26" s="9" customFormat="1" ht="12.75">
      <c r="B528" s="8"/>
      <c r="C528" s="13"/>
      <c r="D528" s="6"/>
      <c r="E528" s="7"/>
      <c r="F528" s="6"/>
      <c r="G528" s="7"/>
      <c r="H528" s="6"/>
      <c r="I528" s="7"/>
      <c r="J528" s="6"/>
      <c r="K528" s="7"/>
      <c r="L528" s="6"/>
      <c r="M528" s="7"/>
      <c r="N528" s="6"/>
      <c r="O528" s="7"/>
      <c r="P528" s="6"/>
      <c r="Q528" s="7"/>
      <c r="R528" s="6"/>
      <c r="S528" s="56"/>
      <c r="T528" s="6">
        <f>D7*0.9</f>
        <v>9.9</v>
      </c>
      <c r="U528" s="7">
        <v>1</v>
      </c>
      <c r="V528" s="6">
        <f>D7*0.9</f>
        <v>9.9</v>
      </c>
      <c r="W528" s="7">
        <v>1</v>
      </c>
      <c r="X528" s="6">
        <f>D7*0.95</f>
        <v>10.45</v>
      </c>
      <c r="Y528" s="7">
        <v>1</v>
      </c>
      <c r="Z528" s="93"/>
    </row>
    <row r="529" spans="2:25" s="9" customFormat="1" ht="12.75">
      <c r="B529" s="8"/>
      <c r="C529" s="13"/>
      <c r="D529" s="6"/>
      <c r="E529" s="7"/>
      <c r="F529" s="6"/>
      <c r="G529" s="7"/>
      <c r="H529" s="6"/>
      <c r="I529" s="7"/>
      <c r="J529" s="6"/>
      <c r="K529" s="7"/>
      <c r="L529" s="6"/>
      <c r="M529" s="7"/>
      <c r="N529" s="6"/>
      <c r="O529" s="7"/>
      <c r="P529" s="6"/>
      <c r="Q529" s="7"/>
      <c r="R529" s="6"/>
      <c r="S529" s="56"/>
      <c r="T529" s="6"/>
      <c r="U529" s="7"/>
      <c r="V529" s="6"/>
      <c r="W529" s="7"/>
      <c r="X529" s="6"/>
      <c r="Y529" s="7"/>
    </row>
    <row r="530" spans="2:25" s="9" customFormat="1" ht="12.75">
      <c r="B530" s="23"/>
      <c r="C530" s="24"/>
      <c r="D530" s="25"/>
      <c r="E530" s="26"/>
      <c r="F530" s="25"/>
      <c r="G530" s="26"/>
      <c r="H530" s="25"/>
      <c r="I530" s="26"/>
      <c r="J530" s="25"/>
      <c r="K530" s="26"/>
      <c r="L530" s="25"/>
      <c r="M530" s="26"/>
      <c r="N530" s="25"/>
      <c r="O530" s="26"/>
      <c r="P530" s="25"/>
      <c r="Q530" s="26"/>
      <c r="R530" s="25"/>
      <c r="S530" s="26"/>
      <c r="T530" s="25"/>
      <c r="U530" s="26"/>
      <c r="V530" s="25"/>
      <c r="W530" s="26"/>
      <c r="X530" s="25"/>
      <c r="Y530" s="26"/>
    </row>
    <row r="531" spans="2:25" s="9" customFormat="1" ht="12.75">
      <c r="B531" s="23"/>
      <c r="C531" s="24"/>
      <c r="D531" s="25"/>
      <c r="E531" s="26"/>
      <c r="F531" s="25"/>
      <c r="G531" s="26"/>
      <c r="H531" s="25"/>
      <c r="I531" s="26"/>
      <c r="J531" s="25"/>
      <c r="K531" s="26"/>
      <c r="L531" s="25"/>
      <c r="M531" s="26"/>
      <c r="N531" s="25"/>
      <c r="O531" s="26"/>
      <c r="P531" s="25"/>
      <c r="Q531" s="26"/>
      <c r="R531" s="25"/>
      <c r="S531" s="26"/>
      <c r="T531" s="25"/>
      <c r="U531" s="26"/>
      <c r="V531" s="25"/>
      <c r="W531" s="26"/>
      <c r="X531" s="25"/>
      <c r="Y531" s="26"/>
    </row>
    <row r="533" ht="18">
      <c r="C533" s="3" t="s">
        <v>65</v>
      </c>
    </row>
    <row r="534" spans="2:26" ht="12.75">
      <c r="B534" s="10"/>
      <c r="C534" s="11"/>
      <c r="D534" s="10"/>
      <c r="E534" s="12"/>
      <c r="F534" s="10"/>
      <c r="G534" s="12"/>
      <c r="H534" s="10"/>
      <c r="I534" s="12"/>
      <c r="J534" s="10"/>
      <c r="K534" s="12"/>
      <c r="L534" s="10"/>
      <c r="M534" s="12"/>
      <c r="N534" s="10"/>
      <c r="O534" s="12"/>
      <c r="P534" s="10"/>
      <c r="Q534" s="12"/>
      <c r="R534" s="10"/>
      <c r="S534" s="12"/>
      <c r="T534" s="10"/>
      <c r="U534" s="12"/>
      <c r="V534" s="10"/>
      <c r="W534" s="12"/>
      <c r="X534" s="10"/>
      <c r="Y534" s="12"/>
      <c r="Z534" s="11"/>
    </row>
    <row r="537" ht="15.75" thickBot="1">
      <c r="C537" s="4" t="s">
        <v>41</v>
      </c>
    </row>
    <row r="538" spans="2:25" s="18" customFormat="1" ht="12.75" thickBot="1">
      <c r="B538" s="16" t="s">
        <v>0</v>
      </c>
      <c r="C538" s="17" t="s">
        <v>1</v>
      </c>
      <c r="D538" s="100" t="s">
        <v>2</v>
      </c>
      <c r="E538" s="101"/>
      <c r="F538" s="100" t="s">
        <v>3</v>
      </c>
      <c r="G538" s="101"/>
      <c r="H538" s="100" t="s">
        <v>4</v>
      </c>
      <c r="I538" s="101"/>
      <c r="J538" s="105" t="s">
        <v>5</v>
      </c>
      <c r="K538" s="106"/>
      <c r="L538" s="100" t="s">
        <v>6</v>
      </c>
      <c r="M538" s="101"/>
      <c r="N538" s="100" t="s">
        <v>7</v>
      </c>
      <c r="O538" s="101"/>
      <c r="P538" s="100" t="s">
        <v>8</v>
      </c>
      <c r="Q538" s="101"/>
      <c r="R538" s="100" t="s">
        <v>9</v>
      </c>
      <c r="S538" s="101"/>
      <c r="T538" s="100" t="s">
        <v>10</v>
      </c>
      <c r="U538" s="101"/>
      <c r="V538" s="100" t="s">
        <v>11</v>
      </c>
      <c r="W538" s="101"/>
      <c r="X538" s="100" t="s">
        <v>12</v>
      </c>
      <c r="Y538" s="102"/>
    </row>
    <row r="539" spans="2:26" s="9" customFormat="1" ht="12.75">
      <c r="B539" s="8">
        <v>1</v>
      </c>
      <c r="C539" s="13" t="s">
        <v>27</v>
      </c>
      <c r="D539" s="6">
        <f>D7*0.45</f>
        <v>4.95</v>
      </c>
      <c r="E539" s="7">
        <v>10</v>
      </c>
      <c r="F539" s="6">
        <f>D7*0.7</f>
        <v>7.699999999999999</v>
      </c>
      <c r="G539" s="7">
        <v>3</v>
      </c>
      <c r="H539" s="6">
        <f>D7*0.7</f>
        <v>7.699999999999999</v>
      </c>
      <c r="I539" s="7">
        <v>3</v>
      </c>
      <c r="J539" s="6">
        <f>D7*0.75</f>
        <v>8.25</v>
      </c>
      <c r="K539" s="7">
        <v>3</v>
      </c>
      <c r="L539" s="6">
        <f>D7*0.75</f>
        <v>8.25</v>
      </c>
      <c r="M539" s="7">
        <v>3</v>
      </c>
      <c r="N539" s="6">
        <f>D7*0.8</f>
        <v>8.8</v>
      </c>
      <c r="O539" s="7">
        <v>3</v>
      </c>
      <c r="P539" s="6">
        <f>D7*0.8</f>
        <v>8.8</v>
      </c>
      <c r="Q539" s="7">
        <v>3</v>
      </c>
      <c r="R539" s="6">
        <f>D7*0.85</f>
        <v>9.35</v>
      </c>
      <c r="S539" s="7">
        <v>3</v>
      </c>
      <c r="T539" s="6">
        <f>D7*0.85</f>
        <v>9.35</v>
      </c>
      <c r="U539" s="7">
        <v>3</v>
      </c>
      <c r="V539" s="6">
        <f>D7*0.9</f>
        <v>9.9</v>
      </c>
      <c r="W539" s="7">
        <v>2</v>
      </c>
      <c r="X539" s="6">
        <f>D7*0.9</f>
        <v>9.9</v>
      </c>
      <c r="Y539" s="7">
        <v>2</v>
      </c>
      <c r="Z539" s="93"/>
    </row>
    <row r="540" spans="2:26" s="9" customFormat="1" ht="12.75">
      <c r="B540" s="8">
        <v>2</v>
      </c>
      <c r="C540" s="13" t="s">
        <v>18</v>
      </c>
      <c r="D540" s="6">
        <f>D8*0.45</f>
        <v>4.95</v>
      </c>
      <c r="E540" s="7">
        <v>10</v>
      </c>
      <c r="F540" s="6">
        <f>D8*0.6</f>
        <v>6.6</v>
      </c>
      <c r="G540" s="7">
        <v>5</v>
      </c>
      <c r="H540" s="6">
        <f>D8*0.65</f>
        <v>7.15</v>
      </c>
      <c r="I540" s="7">
        <v>5</v>
      </c>
      <c r="J540" s="6">
        <f>D8*0.7</f>
        <v>7.699999999999999</v>
      </c>
      <c r="K540" s="7">
        <v>5</v>
      </c>
      <c r="L540" s="6">
        <f>D8*0.75</f>
        <v>8.25</v>
      </c>
      <c r="M540" s="7">
        <v>4</v>
      </c>
      <c r="N540" s="6">
        <f>D8*0.8</f>
        <v>8.8</v>
      </c>
      <c r="O540" s="7">
        <v>3</v>
      </c>
      <c r="P540" s="6">
        <f>D8*0.85</f>
        <v>9.35</v>
      </c>
      <c r="Q540" s="7">
        <v>2</v>
      </c>
      <c r="R540" s="6">
        <f>D8*0.85</f>
        <v>9.35</v>
      </c>
      <c r="S540" s="7">
        <v>2</v>
      </c>
      <c r="T540" s="6">
        <f>D8*0.9</f>
        <v>9.9</v>
      </c>
      <c r="U540" s="7">
        <v>1</v>
      </c>
      <c r="V540" s="6">
        <f>D8*0.9</f>
        <v>9.9</v>
      </c>
      <c r="W540" s="7">
        <v>1</v>
      </c>
      <c r="X540" s="6">
        <f>D8*0.9</f>
        <v>9.9</v>
      </c>
      <c r="Y540" s="7">
        <v>1</v>
      </c>
      <c r="Z540" s="93"/>
    </row>
    <row r="541" spans="2:26" s="9" customFormat="1" ht="12.75">
      <c r="B541" s="8">
        <v>3</v>
      </c>
      <c r="C541" s="13" t="s">
        <v>22</v>
      </c>
      <c r="D541" s="40" t="s">
        <v>43</v>
      </c>
      <c r="E541" s="52">
        <v>30</v>
      </c>
      <c r="F541" s="6"/>
      <c r="G541" s="7">
        <v>15</v>
      </c>
      <c r="H541" s="6"/>
      <c r="I541" s="7">
        <v>15</v>
      </c>
      <c r="J541" s="6"/>
      <c r="K541" s="7"/>
      <c r="L541" s="6"/>
      <c r="M541" s="7"/>
      <c r="N541" s="6"/>
      <c r="O541" s="7"/>
      <c r="P541" s="6"/>
      <c r="Q541" s="7"/>
      <c r="R541" s="6"/>
      <c r="S541" s="7"/>
      <c r="T541" s="6"/>
      <c r="U541" s="7"/>
      <c r="V541" s="6"/>
      <c r="W541" s="7"/>
      <c r="X541" s="6"/>
      <c r="Y541" s="7"/>
      <c r="Z541" s="93"/>
    </row>
    <row r="542" spans="2:26" s="9" customFormat="1" ht="12.75">
      <c r="B542" s="8">
        <v>4</v>
      </c>
      <c r="C542" s="28" t="s">
        <v>44</v>
      </c>
      <c r="D542" s="6"/>
      <c r="E542" s="52">
        <v>5</v>
      </c>
      <c r="F542" s="6"/>
      <c r="G542" s="53" t="s">
        <v>45</v>
      </c>
      <c r="H542" s="6"/>
      <c r="I542" s="53"/>
      <c r="J542" s="6"/>
      <c r="K542" s="7"/>
      <c r="L542" s="6"/>
      <c r="M542" s="7"/>
      <c r="N542" s="6"/>
      <c r="O542" s="7"/>
      <c r="P542" s="6"/>
      <c r="Q542" s="7"/>
      <c r="R542" s="6"/>
      <c r="S542" s="7"/>
      <c r="T542" s="6"/>
      <c r="U542" s="7"/>
      <c r="V542" s="6"/>
      <c r="W542" s="56"/>
      <c r="X542" s="57"/>
      <c r="Y542" s="56"/>
      <c r="Z542" s="93"/>
    </row>
    <row r="543" spans="2:26" s="9" customFormat="1" ht="12.75">
      <c r="B543" s="8"/>
      <c r="C543" s="13"/>
      <c r="D543" s="6"/>
      <c r="E543" s="7"/>
      <c r="F543" s="6"/>
      <c r="G543" s="7"/>
      <c r="H543" s="6"/>
      <c r="I543" s="7"/>
      <c r="J543" s="6"/>
      <c r="K543" s="7"/>
      <c r="L543" s="6"/>
      <c r="M543" s="7"/>
      <c r="N543" s="6"/>
      <c r="O543" s="7"/>
      <c r="P543" s="6"/>
      <c r="Q543" s="7"/>
      <c r="R543" s="6"/>
      <c r="S543" s="7"/>
      <c r="T543" s="6"/>
      <c r="U543" s="7"/>
      <c r="V543" s="6"/>
      <c r="W543" s="56"/>
      <c r="X543" s="64">
        <f>D8*1.1</f>
        <v>12.100000000000001</v>
      </c>
      <c r="Y543" s="65" t="s">
        <v>51</v>
      </c>
      <c r="Z543" s="93"/>
    </row>
    <row r="544" spans="2:26" s="9" customFormat="1" ht="12.75">
      <c r="B544" s="8"/>
      <c r="C544" s="13"/>
      <c r="D544" s="6"/>
      <c r="E544" s="7"/>
      <c r="F544" s="6"/>
      <c r="G544" s="7"/>
      <c r="H544" s="6"/>
      <c r="I544" s="7"/>
      <c r="J544" s="6"/>
      <c r="K544" s="7"/>
      <c r="L544" s="6"/>
      <c r="M544" s="7"/>
      <c r="N544" s="6"/>
      <c r="O544" s="7"/>
      <c r="P544" s="6"/>
      <c r="Q544" s="7"/>
      <c r="R544" s="6"/>
      <c r="S544" s="7"/>
      <c r="T544" s="6"/>
      <c r="U544" s="7"/>
      <c r="V544" s="6"/>
      <c r="W544" s="56"/>
      <c r="X544" s="64">
        <f>D7*1.1</f>
        <v>12.100000000000001</v>
      </c>
      <c r="Y544" s="65" t="s">
        <v>51</v>
      </c>
      <c r="Z544" s="93"/>
    </row>
    <row r="545" spans="2:25" s="9" customFormat="1" ht="12.75">
      <c r="B545" s="23"/>
      <c r="C545" s="24"/>
      <c r="D545" s="25"/>
      <c r="E545" s="26"/>
      <c r="F545" s="25"/>
      <c r="G545" s="26"/>
      <c r="H545" s="25"/>
      <c r="I545" s="26"/>
      <c r="J545" s="25"/>
      <c r="K545" s="26"/>
      <c r="L545" s="25"/>
      <c r="M545" s="26"/>
      <c r="N545" s="25"/>
      <c r="O545" s="26"/>
      <c r="P545" s="25"/>
      <c r="Q545" s="26"/>
      <c r="R545" s="25"/>
      <c r="S545" s="26"/>
      <c r="T545" s="25"/>
      <c r="U545" s="26"/>
      <c r="V545" s="25"/>
      <c r="W545" s="26"/>
      <c r="X545" s="25"/>
      <c r="Y545" s="26"/>
    </row>
    <row r="546" ht="15.75" thickBot="1">
      <c r="C546" s="4" t="s">
        <v>13</v>
      </c>
    </row>
    <row r="547" spans="2:25" s="18" customFormat="1" ht="12.75" thickBot="1">
      <c r="B547" s="16" t="s">
        <v>0</v>
      </c>
      <c r="C547" s="17" t="s">
        <v>1</v>
      </c>
      <c r="D547" s="100" t="s">
        <v>2</v>
      </c>
      <c r="E547" s="101"/>
      <c r="F547" s="100" t="s">
        <v>3</v>
      </c>
      <c r="G547" s="101"/>
      <c r="H547" s="100" t="s">
        <v>4</v>
      </c>
      <c r="I547" s="101"/>
      <c r="J547" s="105" t="s">
        <v>5</v>
      </c>
      <c r="K547" s="106"/>
      <c r="L547" s="100" t="s">
        <v>6</v>
      </c>
      <c r="M547" s="101"/>
      <c r="N547" s="100" t="s">
        <v>7</v>
      </c>
      <c r="O547" s="101"/>
      <c r="P547" s="100" t="s">
        <v>8</v>
      </c>
      <c r="Q547" s="101"/>
      <c r="R547" s="100" t="s">
        <v>9</v>
      </c>
      <c r="S547" s="101"/>
      <c r="T547" s="100" t="s">
        <v>10</v>
      </c>
      <c r="U547" s="101"/>
      <c r="V547" s="100" t="s">
        <v>11</v>
      </c>
      <c r="W547" s="101"/>
      <c r="X547" s="100" t="s">
        <v>12</v>
      </c>
      <c r="Y547" s="102"/>
    </row>
    <row r="548" spans="2:25" s="9" customFormat="1" ht="12.75">
      <c r="B548" s="8">
        <v>1</v>
      </c>
      <c r="C548" s="13" t="s">
        <v>28</v>
      </c>
      <c r="D548" s="6">
        <f>D9*0.45</f>
        <v>4.95</v>
      </c>
      <c r="E548" s="7">
        <v>8</v>
      </c>
      <c r="F548" s="6">
        <f>D9*0.65</f>
        <v>7.15</v>
      </c>
      <c r="G548" s="7">
        <v>6</v>
      </c>
      <c r="H548" s="6">
        <f>D9*0.7</f>
        <v>7.699999999999999</v>
      </c>
      <c r="I548" s="7">
        <v>6</v>
      </c>
      <c r="J548" s="6">
        <f>D9*0.75</f>
        <v>8.25</v>
      </c>
      <c r="K548" s="7">
        <v>6</v>
      </c>
      <c r="L548" s="6">
        <f>D9*0.8</f>
        <v>8.8</v>
      </c>
      <c r="M548" s="7">
        <v>4</v>
      </c>
      <c r="N548" s="6">
        <f>D9*0.85</f>
        <v>9.35</v>
      </c>
      <c r="O548" s="7">
        <v>3</v>
      </c>
      <c r="P548" s="6">
        <f>D9*0.85</f>
        <v>9.35</v>
      </c>
      <c r="Q548" s="7">
        <v>3</v>
      </c>
      <c r="R548" s="6">
        <f>D9*0.85</f>
        <v>9.35</v>
      </c>
      <c r="S548" s="7">
        <v>3</v>
      </c>
      <c r="T548" s="6"/>
      <c r="U548" s="7"/>
      <c r="V548" s="6"/>
      <c r="W548" s="7"/>
      <c r="X548" s="6"/>
      <c r="Y548" s="7"/>
    </row>
    <row r="549" spans="2:25" s="9" customFormat="1" ht="12.75">
      <c r="B549" s="8">
        <v>2</v>
      </c>
      <c r="C549" s="13" t="s">
        <v>17</v>
      </c>
      <c r="D549" s="6" t="e">
        <f>D11*0.45</f>
        <v>#VALUE!</v>
      </c>
      <c r="E549" s="7">
        <v>10</v>
      </c>
      <c r="F549" s="6" t="e">
        <f>D11*0.7</f>
        <v>#VALUE!</v>
      </c>
      <c r="G549" s="7">
        <v>3</v>
      </c>
      <c r="H549" s="6" t="e">
        <f>D11*0.75</f>
        <v>#VALUE!</v>
      </c>
      <c r="I549" s="7">
        <v>3</v>
      </c>
      <c r="J549" s="6" t="e">
        <f>D11*0.75</f>
        <v>#VALUE!</v>
      </c>
      <c r="K549" s="7">
        <v>3</v>
      </c>
      <c r="L549" s="6" t="e">
        <f>D11*0.8</f>
        <v>#VALUE!</v>
      </c>
      <c r="M549" s="7">
        <v>3</v>
      </c>
      <c r="N549" s="6" t="e">
        <f>D11*0.85</f>
        <v>#VALUE!</v>
      </c>
      <c r="O549" s="7">
        <v>2</v>
      </c>
      <c r="P549" s="6"/>
      <c r="Q549" s="7"/>
      <c r="R549" s="6"/>
      <c r="S549" s="7"/>
      <c r="T549" s="6"/>
      <c r="U549" s="7"/>
      <c r="V549" s="6"/>
      <c r="W549" s="7"/>
      <c r="X549" s="6"/>
      <c r="Y549" s="7"/>
    </row>
    <row r="550" spans="2:25" s="9" customFormat="1" ht="12.75">
      <c r="B550" s="8">
        <v>3</v>
      </c>
      <c r="C550" s="29" t="s">
        <v>48</v>
      </c>
      <c r="D550" s="6"/>
      <c r="E550" s="52">
        <v>5</v>
      </c>
      <c r="F550" s="6"/>
      <c r="G550" s="7">
        <v>2</v>
      </c>
      <c r="H550" s="6"/>
      <c r="I550" s="7">
        <v>2</v>
      </c>
      <c r="J550" s="6"/>
      <c r="K550" s="7">
        <v>2</v>
      </c>
      <c r="L550" s="6"/>
      <c r="M550" s="7"/>
      <c r="N550" s="6"/>
      <c r="O550" s="7"/>
      <c r="P550" s="6"/>
      <c r="Q550" s="7"/>
      <c r="R550" s="6"/>
      <c r="S550" s="7"/>
      <c r="T550" s="6"/>
      <c r="U550" s="7"/>
      <c r="V550" s="6"/>
      <c r="W550" s="7"/>
      <c r="X550" s="6"/>
      <c r="Y550" s="7"/>
    </row>
    <row r="551" spans="2:25" s="9" customFormat="1" ht="12.75">
      <c r="B551" s="8">
        <v>4</v>
      </c>
      <c r="C551" s="13" t="s">
        <v>50</v>
      </c>
      <c r="D551" s="6" t="e">
        <f>D13*0.5</f>
        <v>#VALUE!</v>
      </c>
      <c r="E551" s="7">
        <v>5</v>
      </c>
      <c r="F551" s="6" t="e">
        <f>D13*0.7</f>
        <v>#VALUE!</v>
      </c>
      <c r="G551" s="7">
        <v>5</v>
      </c>
      <c r="H551" s="6" t="e">
        <f>D13*0.8</f>
        <v>#VALUE!</v>
      </c>
      <c r="I551" s="7">
        <v>3</v>
      </c>
      <c r="J551" s="6" t="e">
        <f>D13*0.85</f>
        <v>#VALUE!</v>
      </c>
      <c r="K551" s="7">
        <v>2</v>
      </c>
      <c r="L551" s="6" t="e">
        <f>D13*0.85</f>
        <v>#VALUE!</v>
      </c>
      <c r="M551" s="7">
        <v>2</v>
      </c>
      <c r="N551" s="6" t="e">
        <f>D13*0.85</f>
        <v>#VALUE!</v>
      </c>
      <c r="O551" s="7">
        <v>2</v>
      </c>
      <c r="P551" s="6"/>
      <c r="Q551" s="7"/>
      <c r="R551" s="6"/>
      <c r="S551" s="7"/>
      <c r="T551" s="6"/>
      <c r="U551" s="7"/>
      <c r="V551" s="6"/>
      <c r="W551" s="7"/>
      <c r="X551" s="6"/>
      <c r="Y551" s="7"/>
    </row>
    <row r="552" spans="2:25" s="9" customFormat="1" ht="12.75">
      <c r="B552" s="8"/>
      <c r="C552" s="29"/>
      <c r="D552" s="6"/>
      <c r="E552" s="7"/>
      <c r="F552" s="6"/>
      <c r="G552" s="7"/>
      <c r="H552" s="6"/>
      <c r="I552" s="7"/>
      <c r="J552" s="6"/>
      <c r="K552" s="7"/>
      <c r="L552" s="6"/>
      <c r="M552" s="7"/>
      <c r="N552" s="6"/>
      <c r="O552" s="7"/>
      <c r="P552" s="6"/>
      <c r="Q552" s="7"/>
      <c r="R552" s="6"/>
      <c r="S552" s="7"/>
      <c r="T552" s="6"/>
      <c r="U552" s="7"/>
      <c r="V552" s="6"/>
      <c r="W552" s="7"/>
      <c r="X552" s="6"/>
      <c r="Y552" s="7"/>
    </row>
    <row r="553" spans="2:25" s="9" customFormat="1" ht="12.75">
      <c r="B553" s="8"/>
      <c r="C553" s="29"/>
      <c r="D553" s="6"/>
      <c r="E553" s="7"/>
      <c r="F553" s="6"/>
      <c r="G553" s="7"/>
      <c r="H553" s="6"/>
      <c r="I553" s="7"/>
      <c r="J553" s="6"/>
      <c r="K553" s="7"/>
      <c r="L553" s="6"/>
      <c r="M553" s="7"/>
      <c r="N553" s="6"/>
      <c r="O553" s="7"/>
      <c r="P553" s="6"/>
      <c r="Q553" s="7"/>
      <c r="R553" s="6"/>
      <c r="S553" s="7"/>
      <c r="T553" s="6"/>
      <c r="U553" s="7"/>
      <c r="V553" s="6"/>
      <c r="W553" s="7"/>
      <c r="X553" s="6"/>
      <c r="Y553" s="7"/>
    </row>
    <row r="554" spans="2:25" s="9" customFormat="1" ht="12.75">
      <c r="B554" s="8"/>
      <c r="C554" s="29"/>
      <c r="D554" s="6"/>
      <c r="E554" s="7"/>
      <c r="F554" s="6"/>
      <c r="G554" s="7"/>
      <c r="H554" s="6"/>
      <c r="I554" s="7"/>
      <c r="J554" s="6"/>
      <c r="K554" s="7"/>
      <c r="L554" s="6"/>
      <c r="M554" s="7"/>
      <c r="N554" s="6"/>
      <c r="O554" s="7"/>
      <c r="P554" s="6"/>
      <c r="Q554" s="7"/>
      <c r="R554" s="6"/>
      <c r="S554" s="7"/>
      <c r="T554" s="6"/>
      <c r="U554" s="7"/>
      <c r="V554" s="6"/>
      <c r="W554" s="7"/>
      <c r="X554" s="6"/>
      <c r="Y554" s="7"/>
    </row>
    <row r="555" spans="2:25" s="9" customFormat="1" ht="12.75">
      <c r="B555" s="8"/>
      <c r="C555" s="13"/>
      <c r="D555" s="6"/>
      <c r="E555" s="7"/>
      <c r="F555" s="6"/>
      <c r="G555" s="7"/>
      <c r="H555" s="6"/>
      <c r="I555" s="7"/>
      <c r="J555" s="6"/>
      <c r="K555" s="7"/>
      <c r="L555" s="6"/>
      <c r="M555" s="7"/>
      <c r="N555" s="6"/>
      <c r="O555" s="7"/>
      <c r="P555" s="6"/>
      <c r="Q555" s="7"/>
      <c r="R555" s="6"/>
      <c r="S555" s="7"/>
      <c r="T555" s="6"/>
      <c r="U555" s="7"/>
      <c r="V555" s="6"/>
      <c r="W555" s="7"/>
      <c r="X555" s="6"/>
      <c r="Y555" s="7"/>
    </row>
    <row r="556" spans="2:25" s="9" customFormat="1" ht="12.75">
      <c r="B556" s="8"/>
      <c r="C556" s="13"/>
      <c r="D556" s="6"/>
      <c r="E556" s="7"/>
      <c r="F556" s="6"/>
      <c r="G556" s="7"/>
      <c r="H556" s="6"/>
      <c r="I556" s="7"/>
      <c r="J556" s="6"/>
      <c r="K556" s="7"/>
      <c r="L556" s="6"/>
      <c r="M556" s="7"/>
      <c r="N556" s="6"/>
      <c r="O556" s="7"/>
      <c r="P556" s="6"/>
      <c r="Q556" s="7"/>
      <c r="R556" s="6"/>
      <c r="S556" s="7"/>
      <c r="T556" s="6"/>
      <c r="U556" s="7"/>
      <c r="V556" s="6"/>
      <c r="W556" s="7"/>
      <c r="X556" s="6"/>
      <c r="Y556" s="7"/>
    </row>
    <row r="557" spans="2:25" s="9" customFormat="1" ht="12.75">
      <c r="B557" s="23"/>
      <c r="C557" s="24"/>
      <c r="D557" s="25"/>
      <c r="E557" s="26"/>
      <c r="F557" s="25"/>
      <c r="G557" s="26"/>
      <c r="H557" s="25"/>
      <c r="I557" s="26"/>
      <c r="J557" s="25"/>
      <c r="K557" s="26"/>
      <c r="L557" s="25"/>
      <c r="M557" s="26"/>
      <c r="N557" s="25"/>
      <c r="O557" s="26"/>
      <c r="P557" s="25"/>
      <c r="Q557" s="26"/>
      <c r="R557" s="25"/>
      <c r="S557" s="26"/>
      <c r="T557" s="25"/>
      <c r="U557" s="26"/>
      <c r="V557" s="25"/>
      <c r="W557" s="26"/>
      <c r="X557" s="25"/>
      <c r="Y557" s="26"/>
    </row>
    <row r="558" ht="15.75" thickBot="1">
      <c r="C558" s="4" t="s">
        <v>41</v>
      </c>
    </row>
    <row r="559" spans="2:25" s="18" customFormat="1" ht="12.75" thickBot="1">
      <c r="B559" s="16" t="s">
        <v>0</v>
      </c>
      <c r="C559" s="17" t="s">
        <v>1</v>
      </c>
      <c r="D559" s="100" t="s">
        <v>2</v>
      </c>
      <c r="E559" s="101"/>
      <c r="F559" s="100" t="s">
        <v>3</v>
      </c>
      <c r="G559" s="101"/>
      <c r="H559" s="100" t="s">
        <v>4</v>
      </c>
      <c r="I559" s="101"/>
      <c r="J559" s="105" t="s">
        <v>5</v>
      </c>
      <c r="K559" s="106"/>
      <c r="L559" s="100" t="s">
        <v>6</v>
      </c>
      <c r="M559" s="101"/>
      <c r="N559" s="100" t="s">
        <v>7</v>
      </c>
      <c r="O559" s="101"/>
      <c r="P559" s="100" t="s">
        <v>8</v>
      </c>
      <c r="Q559" s="101"/>
      <c r="R559" s="100" t="s">
        <v>9</v>
      </c>
      <c r="S559" s="101"/>
      <c r="T559" s="100" t="s">
        <v>10</v>
      </c>
      <c r="U559" s="101"/>
      <c r="V559" s="100" t="s">
        <v>11</v>
      </c>
      <c r="W559" s="101"/>
      <c r="X559" s="100" t="s">
        <v>12</v>
      </c>
      <c r="Y559" s="102"/>
    </row>
    <row r="560" spans="2:25" s="9" customFormat="1" ht="12.75">
      <c r="B560" s="8">
        <v>1</v>
      </c>
      <c r="C560" s="13" t="s">
        <v>27</v>
      </c>
      <c r="D560" s="6">
        <f>D7*0.45</f>
        <v>4.95</v>
      </c>
      <c r="E560" s="7">
        <v>10</v>
      </c>
      <c r="F560" s="6">
        <f>D7*0.7</f>
        <v>7.699999999999999</v>
      </c>
      <c r="G560" s="7">
        <v>4</v>
      </c>
      <c r="H560" s="6">
        <f>D7*0.75</f>
        <v>8.25</v>
      </c>
      <c r="I560" s="7">
        <v>3</v>
      </c>
      <c r="J560" s="6">
        <f>D7*0.75</f>
        <v>8.25</v>
      </c>
      <c r="K560" s="7">
        <v>3</v>
      </c>
      <c r="L560" s="6">
        <f>D7*0.8</f>
        <v>8.8</v>
      </c>
      <c r="M560" s="7">
        <v>3</v>
      </c>
      <c r="N560" s="6">
        <f>D7*0.8</f>
        <v>8.8</v>
      </c>
      <c r="O560" s="7">
        <v>3</v>
      </c>
      <c r="P560" s="6">
        <f>D7*0.85</f>
        <v>9.35</v>
      </c>
      <c r="Q560" s="7">
        <v>2</v>
      </c>
      <c r="R560" s="64"/>
      <c r="S560" s="65"/>
      <c r="T560" s="6"/>
      <c r="U560" s="7"/>
      <c r="V560" s="6"/>
      <c r="W560" s="7"/>
      <c r="X560" s="6"/>
      <c r="Y560" s="7"/>
    </row>
    <row r="561" spans="2:25" s="9" customFormat="1" ht="12.75">
      <c r="B561" s="8">
        <v>2</v>
      </c>
      <c r="C561" s="13" t="s">
        <v>18</v>
      </c>
      <c r="D561" s="6">
        <f>D8*0.45</f>
        <v>4.95</v>
      </c>
      <c r="E561" s="7">
        <v>10</v>
      </c>
      <c r="F561" s="6">
        <f>D8*0.6</f>
        <v>6.6</v>
      </c>
      <c r="G561" s="7">
        <v>5</v>
      </c>
      <c r="H561" s="6">
        <f>D8*0.65</f>
        <v>7.15</v>
      </c>
      <c r="I561" s="7">
        <v>5</v>
      </c>
      <c r="J561" s="6">
        <f>D8*0.7</f>
        <v>7.699999999999999</v>
      </c>
      <c r="K561" s="7">
        <v>5</v>
      </c>
      <c r="L561" s="6">
        <f>D8*0.75</f>
        <v>8.25</v>
      </c>
      <c r="M561" s="7">
        <v>4</v>
      </c>
      <c r="N561" s="6">
        <f>D8*0.8</f>
        <v>8.8</v>
      </c>
      <c r="O561" s="7">
        <v>3</v>
      </c>
      <c r="P561" s="6">
        <f>D8*0.8</f>
        <v>8.8</v>
      </c>
      <c r="Q561" s="7">
        <v>3</v>
      </c>
      <c r="R561" s="6">
        <f>D8*0.8</f>
        <v>8.8</v>
      </c>
      <c r="S561" s="7">
        <v>3</v>
      </c>
      <c r="T561" s="64"/>
      <c r="U561" s="65"/>
      <c r="V561" s="6"/>
      <c r="W561" s="7"/>
      <c r="X561" s="6"/>
      <c r="Y561" s="7"/>
    </row>
    <row r="562" spans="2:25" s="9" customFormat="1" ht="12.75">
      <c r="B562" s="8">
        <v>3</v>
      </c>
      <c r="C562" s="29" t="s">
        <v>25</v>
      </c>
      <c r="D562" s="6"/>
      <c r="E562" s="52">
        <v>5</v>
      </c>
      <c r="F562" s="6"/>
      <c r="G562" s="52">
        <v>3</v>
      </c>
      <c r="H562" s="6"/>
      <c r="I562" s="7">
        <v>2</v>
      </c>
      <c r="J562" s="6"/>
      <c r="K562" s="7">
        <v>2</v>
      </c>
      <c r="L562" s="6"/>
      <c r="M562" s="7"/>
      <c r="N562" s="6"/>
      <c r="O562" s="7"/>
      <c r="P562" s="6"/>
      <c r="Q562" s="7"/>
      <c r="R562" s="6"/>
      <c r="S562" s="7"/>
      <c r="T562" s="6"/>
      <c r="U562" s="7"/>
      <c r="V562" s="6"/>
      <c r="W562" s="7"/>
      <c r="X562" s="6"/>
      <c r="Y562" s="7"/>
    </row>
    <row r="563" spans="2:25" s="9" customFormat="1" ht="12.75">
      <c r="B563" s="8"/>
      <c r="C563" s="28"/>
      <c r="D563" s="6"/>
      <c r="E563" s="7"/>
      <c r="F563" s="6"/>
      <c r="G563" s="7"/>
      <c r="H563" s="6"/>
      <c r="I563" s="7"/>
      <c r="J563" s="6"/>
      <c r="K563" s="7"/>
      <c r="L563" s="6"/>
      <c r="M563" s="7"/>
      <c r="N563" s="6"/>
      <c r="O563" s="7"/>
      <c r="P563" s="6"/>
      <c r="Q563" s="7"/>
      <c r="R563" s="6"/>
      <c r="S563" s="7"/>
      <c r="T563" s="6"/>
      <c r="U563" s="7"/>
      <c r="V563" s="6"/>
      <c r="W563" s="7"/>
      <c r="X563" s="6"/>
      <c r="Y563" s="7"/>
    </row>
    <row r="564" spans="2:25" s="9" customFormat="1" ht="12.75">
      <c r="B564" s="8"/>
      <c r="C564" s="13"/>
      <c r="D564" s="6"/>
      <c r="E564" s="7"/>
      <c r="F564" s="6"/>
      <c r="G564" s="7"/>
      <c r="H564" s="6"/>
      <c r="I564" s="7"/>
      <c r="J564" s="6"/>
      <c r="K564" s="7"/>
      <c r="L564" s="6"/>
      <c r="M564" s="7"/>
      <c r="N564" s="6"/>
      <c r="O564" s="7"/>
      <c r="P564" s="6"/>
      <c r="Q564" s="7"/>
      <c r="R564" s="6"/>
      <c r="S564" s="7"/>
      <c r="T564" s="6"/>
      <c r="U564" s="7"/>
      <c r="V564" s="6"/>
      <c r="W564" s="7"/>
      <c r="X564" s="6"/>
      <c r="Y564" s="7"/>
    </row>
    <row r="565" spans="2:25" s="9" customFormat="1" ht="12.75">
      <c r="B565" s="8"/>
      <c r="C565" s="13"/>
      <c r="D565" s="6"/>
      <c r="E565" s="7"/>
      <c r="F565" s="6"/>
      <c r="G565" s="7"/>
      <c r="H565" s="6"/>
      <c r="I565" s="7"/>
      <c r="J565" s="6"/>
      <c r="K565" s="7"/>
      <c r="L565" s="6"/>
      <c r="M565" s="7"/>
      <c r="N565" s="6"/>
      <c r="O565" s="7"/>
      <c r="P565" s="6"/>
      <c r="Q565" s="7"/>
      <c r="R565" s="6"/>
      <c r="S565" s="7"/>
      <c r="T565" s="6"/>
      <c r="U565" s="7"/>
      <c r="V565" s="6"/>
      <c r="W565" s="7"/>
      <c r="X565" s="6"/>
      <c r="Y565" s="7"/>
    </row>
    <row r="566" spans="2:25" s="9" customFormat="1" ht="12.75">
      <c r="B566" s="8"/>
      <c r="C566" s="13"/>
      <c r="D566" s="6"/>
      <c r="E566" s="7"/>
      <c r="F566" s="6"/>
      <c r="G566" s="7"/>
      <c r="H566" s="6"/>
      <c r="I566" s="7"/>
      <c r="J566" s="6"/>
      <c r="K566" s="7"/>
      <c r="L566" s="6"/>
      <c r="M566" s="7"/>
      <c r="N566" s="6"/>
      <c r="O566" s="7"/>
      <c r="P566" s="6"/>
      <c r="Q566" s="7"/>
      <c r="R566" s="6"/>
      <c r="S566" s="7"/>
      <c r="T566" s="6"/>
      <c r="U566" s="7"/>
      <c r="V566" s="6"/>
      <c r="W566" s="7"/>
      <c r="X566" s="6"/>
      <c r="Y566" s="7"/>
    </row>
    <row r="567" spans="2:25" s="9" customFormat="1" ht="12.75">
      <c r="B567" s="8"/>
      <c r="C567" s="13"/>
      <c r="D567" s="6"/>
      <c r="E567" s="7"/>
      <c r="F567" s="6"/>
      <c r="G567" s="7"/>
      <c r="H567" s="6"/>
      <c r="I567" s="7"/>
      <c r="J567" s="6"/>
      <c r="K567" s="7"/>
      <c r="L567" s="6"/>
      <c r="M567" s="7"/>
      <c r="N567" s="6"/>
      <c r="O567" s="7"/>
      <c r="P567" s="6"/>
      <c r="Q567" s="7"/>
      <c r="R567" s="6"/>
      <c r="S567" s="7"/>
      <c r="T567" s="6"/>
      <c r="U567" s="7"/>
      <c r="V567" s="6"/>
      <c r="W567" s="7"/>
      <c r="X567" s="6"/>
      <c r="Y567" s="7"/>
    </row>
    <row r="568" spans="2:25" s="9" customFormat="1" ht="12.75">
      <c r="B568" s="23"/>
      <c r="C568" s="24"/>
      <c r="D568" s="25"/>
      <c r="E568" s="26"/>
      <c r="F568" s="25"/>
      <c r="G568" s="26"/>
      <c r="H568" s="25"/>
      <c r="I568" s="26"/>
      <c r="J568" s="25"/>
      <c r="K568" s="26"/>
      <c r="L568" s="25"/>
      <c r="M568" s="26"/>
      <c r="N568" s="25"/>
      <c r="O568" s="26"/>
      <c r="P568" s="25"/>
      <c r="Q568" s="26"/>
      <c r="R568" s="25"/>
      <c r="S568" s="26"/>
      <c r="T568" s="25"/>
      <c r="U568" s="26"/>
      <c r="V568" s="25"/>
      <c r="W568" s="26"/>
      <c r="X568" s="25"/>
      <c r="Y568" s="26"/>
    </row>
    <row r="571" ht="18">
      <c r="C571" s="3" t="s">
        <v>66</v>
      </c>
    </row>
    <row r="572" spans="2:26" ht="12.75">
      <c r="B572" s="10"/>
      <c r="C572" s="11"/>
      <c r="D572" s="10"/>
      <c r="E572" s="12"/>
      <c r="F572" s="10"/>
      <c r="G572" s="12"/>
      <c r="H572" s="10"/>
      <c r="I572" s="12"/>
      <c r="J572" s="10"/>
      <c r="K572" s="12"/>
      <c r="L572" s="10"/>
      <c r="M572" s="12"/>
      <c r="N572" s="10"/>
      <c r="O572" s="12"/>
      <c r="P572" s="10"/>
      <c r="Q572" s="12"/>
      <c r="R572" s="10"/>
      <c r="S572" s="12"/>
      <c r="T572" s="10"/>
      <c r="U572" s="12"/>
      <c r="V572" s="10"/>
      <c r="W572" s="12"/>
      <c r="X572" s="10"/>
      <c r="Y572" s="12"/>
      <c r="Z572" s="11"/>
    </row>
    <row r="575" ht="15.75" thickBot="1">
      <c r="C575" s="4" t="s">
        <v>13</v>
      </c>
    </row>
    <row r="576" spans="2:25" s="18" customFormat="1" ht="12.75" thickBot="1">
      <c r="B576" s="16" t="s">
        <v>0</v>
      </c>
      <c r="C576" s="17" t="s">
        <v>1</v>
      </c>
      <c r="D576" s="100" t="s">
        <v>2</v>
      </c>
      <c r="E576" s="101"/>
      <c r="F576" s="100" t="s">
        <v>3</v>
      </c>
      <c r="G576" s="101"/>
      <c r="H576" s="100" t="s">
        <v>4</v>
      </c>
      <c r="I576" s="101"/>
      <c r="J576" s="105" t="s">
        <v>5</v>
      </c>
      <c r="K576" s="106"/>
      <c r="L576" s="100" t="s">
        <v>6</v>
      </c>
      <c r="M576" s="101"/>
      <c r="N576" s="100" t="s">
        <v>7</v>
      </c>
      <c r="O576" s="101"/>
      <c r="P576" s="100" t="s">
        <v>8</v>
      </c>
      <c r="Q576" s="101"/>
      <c r="R576" s="100" t="s">
        <v>9</v>
      </c>
      <c r="S576" s="101"/>
      <c r="T576" s="100" t="s">
        <v>10</v>
      </c>
      <c r="U576" s="101"/>
      <c r="V576" s="100" t="s">
        <v>11</v>
      </c>
      <c r="W576" s="101"/>
      <c r="X576" s="100" t="s">
        <v>12</v>
      </c>
      <c r="Y576" s="102"/>
    </row>
    <row r="577" spans="2:25" s="9" customFormat="1" ht="12.75">
      <c r="B577" s="8">
        <v>1</v>
      </c>
      <c r="C577" s="13" t="s">
        <v>27</v>
      </c>
      <c r="D577" s="6">
        <f>D7*0.45</f>
        <v>4.95</v>
      </c>
      <c r="E577" s="7">
        <v>10</v>
      </c>
      <c r="F577" s="6">
        <f>D7*0.75</f>
        <v>8.25</v>
      </c>
      <c r="G577" s="7">
        <v>3</v>
      </c>
      <c r="H577" s="6">
        <f>D7*0.75</f>
        <v>8.25</v>
      </c>
      <c r="I577" s="7">
        <v>3</v>
      </c>
      <c r="J577" s="6">
        <f>D7*0.8</f>
        <v>8.8</v>
      </c>
      <c r="K577" s="7">
        <v>3</v>
      </c>
      <c r="L577" s="6">
        <f>D7*0.8</f>
        <v>8.8</v>
      </c>
      <c r="M577" s="7">
        <v>3</v>
      </c>
      <c r="N577" s="6">
        <f>D7*0.85</f>
        <v>9.35</v>
      </c>
      <c r="O577" s="7">
        <v>2</v>
      </c>
      <c r="P577" s="6">
        <f>D7*0.85</f>
        <v>9.35</v>
      </c>
      <c r="Q577" s="7">
        <v>2</v>
      </c>
      <c r="R577" s="6">
        <f>D7*0.9</f>
        <v>9.9</v>
      </c>
      <c r="S577" s="7">
        <v>1</v>
      </c>
      <c r="T577" s="6">
        <f>D7*0.9</f>
        <v>9.9</v>
      </c>
      <c r="U577" s="7">
        <v>1</v>
      </c>
      <c r="V577" s="6">
        <f>D7*0.95</f>
        <v>10.45</v>
      </c>
      <c r="W577" s="7">
        <v>1</v>
      </c>
      <c r="X577" s="6">
        <f>D7*0.975</f>
        <v>10.725</v>
      </c>
      <c r="Y577" s="7">
        <v>1</v>
      </c>
    </row>
    <row r="578" spans="2:25" s="9" customFormat="1" ht="12.75">
      <c r="B578" s="8">
        <v>2</v>
      </c>
      <c r="C578" s="13" t="s">
        <v>18</v>
      </c>
      <c r="D578" s="6">
        <f>D8*0.45</f>
        <v>4.95</v>
      </c>
      <c r="E578" s="7">
        <v>10</v>
      </c>
      <c r="F578" s="6">
        <f>D8*0.6</f>
        <v>6.6</v>
      </c>
      <c r="G578" s="7">
        <v>5</v>
      </c>
      <c r="H578" s="6">
        <f>D8*0.65</f>
        <v>7.15</v>
      </c>
      <c r="I578" s="7">
        <v>5</v>
      </c>
      <c r="J578" s="6">
        <f>D8*0.7</f>
        <v>7.699999999999999</v>
      </c>
      <c r="K578" s="7">
        <v>5</v>
      </c>
      <c r="L578" s="6">
        <f>D8*0.75</f>
        <v>8.25</v>
      </c>
      <c r="M578" s="7">
        <v>4</v>
      </c>
      <c r="N578" s="6">
        <f>D8*0.8</f>
        <v>8.8</v>
      </c>
      <c r="O578" s="7">
        <v>3</v>
      </c>
      <c r="P578" s="6">
        <f>D8*0.85</f>
        <v>9.35</v>
      </c>
      <c r="Q578" s="7">
        <v>2</v>
      </c>
      <c r="R578" s="6">
        <f>D8*0.9</f>
        <v>9.9</v>
      </c>
      <c r="S578" s="7">
        <v>1</v>
      </c>
      <c r="T578" s="6">
        <f>D8*0.9</f>
        <v>9.9</v>
      </c>
      <c r="U578" s="7">
        <v>1</v>
      </c>
      <c r="V578" s="6">
        <f>D8*0.975</f>
        <v>10.725</v>
      </c>
      <c r="W578" s="7">
        <v>1</v>
      </c>
      <c r="X578" s="6"/>
      <c r="Y578" s="7"/>
    </row>
    <row r="579" spans="2:25" s="9" customFormat="1" ht="12.75">
      <c r="B579" s="8">
        <v>3</v>
      </c>
      <c r="C579" s="13" t="s">
        <v>22</v>
      </c>
      <c r="D579" s="40" t="s">
        <v>43</v>
      </c>
      <c r="E579" s="52">
        <v>30</v>
      </c>
      <c r="F579" s="41"/>
      <c r="G579" s="7">
        <v>5</v>
      </c>
      <c r="H579" s="6"/>
      <c r="I579" s="7"/>
      <c r="J579" s="6"/>
      <c r="K579" s="7"/>
      <c r="L579" s="6"/>
      <c r="M579" s="7"/>
      <c r="N579" s="6"/>
      <c r="O579" s="7"/>
      <c r="P579" s="6"/>
      <c r="Q579" s="7"/>
      <c r="R579" s="6"/>
      <c r="S579" s="7"/>
      <c r="T579" s="6"/>
      <c r="U579" s="7"/>
      <c r="V579" s="6"/>
      <c r="W579" s="7"/>
      <c r="X579" s="6"/>
      <c r="Y579" s="7"/>
    </row>
    <row r="580" spans="2:25" s="9" customFormat="1" ht="12.75">
      <c r="B580" s="8"/>
      <c r="C580" s="13"/>
      <c r="D580" s="6"/>
      <c r="E580" s="7"/>
      <c r="F580" s="6"/>
      <c r="G580" s="7"/>
      <c r="H580" s="6"/>
      <c r="I580" s="7"/>
      <c r="J580" s="6"/>
      <c r="K580" s="7"/>
      <c r="L580" s="6"/>
      <c r="M580" s="7"/>
      <c r="N580" s="6"/>
      <c r="O580" s="7"/>
      <c r="P580" s="6"/>
      <c r="Q580" s="7"/>
      <c r="R580" s="6"/>
      <c r="S580" s="7"/>
      <c r="T580" s="6"/>
      <c r="U580" s="7"/>
      <c r="V580" s="6"/>
      <c r="W580" s="7"/>
      <c r="X580" s="6"/>
      <c r="Y580" s="7"/>
    </row>
    <row r="581" spans="2:25" s="9" customFormat="1" ht="12.75">
      <c r="B581" s="8"/>
      <c r="C581" s="13"/>
      <c r="D581" s="6"/>
      <c r="E581" s="7"/>
      <c r="F581" s="6"/>
      <c r="G581" s="7"/>
      <c r="H581" s="6"/>
      <c r="I581" s="7"/>
      <c r="J581" s="6"/>
      <c r="K581" s="7"/>
      <c r="L581" s="6"/>
      <c r="M581" s="7"/>
      <c r="N581" s="6"/>
      <c r="O581" s="7"/>
      <c r="P581" s="6"/>
      <c r="Q581" s="7"/>
      <c r="R581" s="6"/>
      <c r="S581" s="7"/>
      <c r="T581" s="6"/>
      <c r="U581" s="7"/>
      <c r="V581" s="6"/>
      <c r="W581" s="7"/>
      <c r="X581" s="6"/>
      <c r="Y581" s="7"/>
    </row>
    <row r="582" spans="2:25" s="9" customFormat="1" ht="12.75">
      <c r="B582" s="8"/>
      <c r="C582" s="13"/>
      <c r="D582" s="6"/>
      <c r="E582" s="7"/>
      <c r="F582" s="6"/>
      <c r="G582" s="7"/>
      <c r="H582" s="6"/>
      <c r="I582" s="7"/>
      <c r="J582" s="6"/>
      <c r="K582" s="7"/>
      <c r="L582" s="6"/>
      <c r="M582" s="7"/>
      <c r="N582" s="6"/>
      <c r="O582" s="7"/>
      <c r="P582" s="6"/>
      <c r="Q582" s="7"/>
      <c r="R582" s="6"/>
      <c r="S582" s="7"/>
      <c r="T582" s="6"/>
      <c r="U582" s="7"/>
      <c r="V582" s="6"/>
      <c r="W582" s="7"/>
      <c r="X582" s="6"/>
      <c r="Y582" s="7"/>
    </row>
    <row r="583" spans="2:25" s="9" customFormat="1" ht="12.75">
      <c r="B583" s="23"/>
      <c r="C583" s="24"/>
      <c r="D583" s="25"/>
      <c r="E583" s="26"/>
      <c r="F583" s="25"/>
      <c r="G583" s="26"/>
      <c r="H583" s="25"/>
      <c r="I583" s="26"/>
      <c r="J583" s="25"/>
      <c r="K583" s="26"/>
      <c r="L583" s="25"/>
      <c r="M583" s="26"/>
      <c r="N583" s="25"/>
      <c r="O583" s="26"/>
      <c r="P583" s="25"/>
      <c r="Q583" s="26"/>
      <c r="R583" s="25"/>
      <c r="S583" s="26"/>
      <c r="T583" s="25"/>
      <c r="U583" s="26"/>
      <c r="V583" s="25"/>
      <c r="W583" s="26"/>
      <c r="X583" s="25"/>
      <c r="Y583" s="26"/>
    </row>
    <row r="584" ht="15.75" thickBot="1">
      <c r="C584" s="4" t="s">
        <v>41</v>
      </c>
    </row>
    <row r="585" spans="2:25" s="18" customFormat="1" ht="12.75" thickBot="1">
      <c r="B585" s="16" t="s">
        <v>0</v>
      </c>
      <c r="C585" s="17" t="s">
        <v>1</v>
      </c>
      <c r="D585" s="100" t="s">
        <v>2</v>
      </c>
      <c r="E585" s="101"/>
      <c r="F585" s="100" t="s">
        <v>3</v>
      </c>
      <c r="G585" s="101"/>
      <c r="H585" s="100" t="s">
        <v>4</v>
      </c>
      <c r="I585" s="101"/>
      <c r="J585" s="105" t="s">
        <v>5</v>
      </c>
      <c r="K585" s="106"/>
      <c r="L585" s="100" t="s">
        <v>6</v>
      </c>
      <c r="M585" s="101"/>
      <c r="N585" s="100" t="s">
        <v>7</v>
      </c>
      <c r="O585" s="101"/>
      <c r="P585" s="100" t="s">
        <v>8</v>
      </c>
      <c r="Q585" s="101"/>
      <c r="R585" s="100" t="s">
        <v>9</v>
      </c>
      <c r="S585" s="101"/>
      <c r="T585" s="100" t="s">
        <v>10</v>
      </c>
      <c r="U585" s="101"/>
      <c r="V585" s="100" t="s">
        <v>11</v>
      </c>
      <c r="W585" s="101"/>
      <c r="X585" s="100" t="s">
        <v>12</v>
      </c>
      <c r="Y585" s="102"/>
    </row>
    <row r="586" spans="2:25" s="9" customFormat="1" ht="12.75">
      <c r="B586" s="8">
        <v>1</v>
      </c>
      <c r="C586" s="13" t="s">
        <v>28</v>
      </c>
      <c r="D586" s="6">
        <f>D9*0.45</f>
        <v>4.95</v>
      </c>
      <c r="E586" s="7">
        <v>8</v>
      </c>
      <c r="F586" s="6">
        <f>D9*0.65</f>
        <v>7.15</v>
      </c>
      <c r="G586" s="7">
        <v>6</v>
      </c>
      <c r="H586" s="6">
        <f>D9*0.7</f>
        <v>7.699999999999999</v>
      </c>
      <c r="I586" s="7">
        <v>6</v>
      </c>
      <c r="J586" s="6">
        <f>D9*0.75</f>
        <v>8.25</v>
      </c>
      <c r="K586" s="7">
        <v>6</v>
      </c>
      <c r="L586" s="6">
        <f>D9*0.8</f>
        <v>8.8</v>
      </c>
      <c r="M586" s="7">
        <v>4</v>
      </c>
      <c r="N586" s="6">
        <f>D9*0.85</f>
        <v>9.35</v>
      </c>
      <c r="O586" s="7">
        <v>3</v>
      </c>
      <c r="P586" s="6">
        <f>D9*0.85</f>
        <v>9.35</v>
      </c>
      <c r="Q586" s="7">
        <v>3</v>
      </c>
      <c r="R586" s="6">
        <f>D9*0.9</f>
        <v>9.9</v>
      </c>
      <c r="S586" s="7">
        <v>2</v>
      </c>
      <c r="T586" s="6">
        <f>D9*0.95</f>
        <v>10.45</v>
      </c>
      <c r="U586" s="7">
        <v>1</v>
      </c>
      <c r="V586" s="6"/>
      <c r="W586" s="7"/>
      <c r="X586" s="6"/>
      <c r="Y586" s="7"/>
    </row>
    <row r="587" spans="2:25" s="9" customFormat="1" ht="12.75">
      <c r="B587" s="8">
        <v>2</v>
      </c>
      <c r="C587" s="13" t="s">
        <v>17</v>
      </c>
      <c r="D587" s="6" t="e">
        <f>D11*0.45</f>
        <v>#VALUE!</v>
      </c>
      <c r="E587" s="7">
        <v>10</v>
      </c>
      <c r="F587" s="6" t="e">
        <f>D11*0.7</f>
        <v>#VALUE!</v>
      </c>
      <c r="G587" s="7">
        <v>3</v>
      </c>
      <c r="H587" s="6" t="e">
        <f>D11*0.75</f>
        <v>#VALUE!</v>
      </c>
      <c r="I587" s="7">
        <v>2</v>
      </c>
      <c r="J587" s="6" t="e">
        <f>D11*0.8</f>
        <v>#VALUE!</v>
      </c>
      <c r="K587" s="7">
        <v>2</v>
      </c>
      <c r="L587" s="6" t="e">
        <f>D11*0.8</f>
        <v>#VALUE!</v>
      </c>
      <c r="M587" s="7">
        <v>2</v>
      </c>
      <c r="N587" s="6" t="e">
        <f>D11*0.85</f>
        <v>#VALUE!</v>
      </c>
      <c r="O587" s="7">
        <v>1</v>
      </c>
      <c r="P587" s="6" t="e">
        <f>D11*0.85</f>
        <v>#VALUE!</v>
      </c>
      <c r="Q587" s="7">
        <v>1</v>
      </c>
      <c r="R587" s="6"/>
      <c r="S587" s="7"/>
      <c r="T587" s="6"/>
      <c r="U587" s="7"/>
      <c r="V587" s="6"/>
      <c r="W587" s="7"/>
      <c r="X587" s="6"/>
      <c r="Y587" s="7"/>
    </row>
    <row r="588" spans="2:25" s="9" customFormat="1" ht="12.75">
      <c r="B588" s="8">
        <v>3</v>
      </c>
      <c r="C588" s="29" t="s">
        <v>47</v>
      </c>
      <c r="D588" s="6"/>
      <c r="E588" s="52">
        <v>6</v>
      </c>
      <c r="F588" s="6"/>
      <c r="G588" s="7">
        <v>6</v>
      </c>
      <c r="H588" s="6"/>
      <c r="I588" s="7">
        <v>6</v>
      </c>
      <c r="J588" s="6"/>
      <c r="K588" s="7"/>
      <c r="L588" s="6"/>
      <c r="M588" s="7"/>
      <c r="N588" s="6"/>
      <c r="O588" s="7"/>
      <c r="P588" s="6"/>
      <c r="Q588" s="7"/>
      <c r="R588" s="6"/>
      <c r="S588" s="7"/>
      <c r="T588" s="6"/>
      <c r="U588" s="7"/>
      <c r="V588" s="6"/>
      <c r="W588" s="7"/>
      <c r="X588" s="6"/>
      <c r="Y588" s="7"/>
    </row>
    <row r="589" spans="2:25" s="9" customFormat="1" ht="12.75">
      <c r="B589" s="8"/>
      <c r="C589" s="29"/>
      <c r="D589" s="6"/>
      <c r="E589" s="7"/>
      <c r="F589" s="6"/>
      <c r="G589" s="7"/>
      <c r="H589" s="6"/>
      <c r="I589" s="7"/>
      <c r="J589" s="6"/>
      <c r="K589" s="7"/>
      <c r="L589" s="6"/>
      <c r="M589" s="7"/>
      <c r="N589" s="6"/>
      <c r="O589" s="7"/>
      <c r="P589" s="6"/>
      <c r="Q589" s="7"/>
      <c r="R589" s="6"/>
      <c r="S589" s="7"/>
      <c r="T589" s="6"/>
      <c r="U589" s="7"/>
      <c r="V589" s="6"/>
      <c r="W589" s="7"/>
      <c r="X589" s="6"/>
      <c r="Y589" s="7"/>
    </row>
    <row r="590" spans="2:25" s="9" customFormat="1" ht="12.75">
      <c r="B590" s="8"/>
      <c r="C590" s="29"/>
      <c r="D590" s="6"/>
      <c r="E590" s="7"/>
      <c r="F590" s="6"/>
      <c r="G590" s="7"/>
      <c r="H590" s="6"/>
      <c r="I590" s="7"/>
      <c r="J590" s="6"/>
      <c r="K590" s="7"/>
      <c r="L590" s="6"/>
      <c r="M590" s="7"/>
      <c r="N590" s="6"/>
      <c r="O590" s="7"/>
      <c r="P590" s="6"/>
      <c r="Q590" s="7"/>
      <c r="R590" s="6"/>
      <c r="S590" s="7"/>
      <c r="T590" s="6"/>
      <c r="U590" s="7"/>
      <c r="V590" s="6"/>
      <c r="W590" s="7"/>
      <c r="X590" s="6"/>
      <c r="Y590" s="7"/>
    </row>
    <row r="591" spans="2:25" s="9" customFormat="1" ht="12.75">
      <c r="B591" s="8"/>
      <c r="C591" s="29"/>
      <c r="D591" s="6"/>
      <c r="E591" s="7"/>
      <c r="F591" s="6"/>
      <c r="G591" s="7"/>
      <c r="H591" s="6"/>
      <c r="I591" s="7"/>
      <c r="J591" s="6"/>
      <c r="K591" s="7"/>
      <c r="L591" s="6"/>
      <c r="M591" s="7"/>
      <c r="N591" s="6"/>
      <c r="O591" s="7"/>
      <c r="P591" s="6"/>
      <c r="Q591" s="7"/>
      <c r="R591" s="6"/>
      <c r="S591" s="7"/>
      <c r="T591" s="6"/>
      <c r="U591" s="7"/>
      <c r="V591" s="6"/>
      <c r="W591" s="7"/>
      <c r="X591" s="6"/>
      <c r="Y591" s="7"/>
    </row>
    <row r="592" spans="2:25" s="9" customFormat="1" ht="12.75">
      <c r="B592" s="8"/>
      <c r="C592" s="29"/>
      <c r="D592" s="6"/>
      <c r="E592" s="7"/>
      <c r="F592" s="6"/>
      <c r="G592" s="7"/>
      <c r="H592" s="6"/>
      <c r="I592" s="7"/>
      <c r="J592" s="6"/>
      <c r="K592" s="7"/>
      <c r="L592" s="6"/>
      <c r="M592" s="7"/>
      <c r="N592" s="6"/>
      <c r="O592" s="7"/>
      <c r="P592" s="6"/>
      <c r="Q592" s="7"/>
      <c r="R592" s="6"/>
      <c r="S592" s="7"/>
      <c r="T592" s="6"/>
      <c r="U592" s="7"/>
      <c r="V592" s="6"/>
      <c r="W592" s="7"/>
      <c r="X592" s="6"/>
      <c r="Y592" s="7"/>
    </row>
    <row r="593" spans="2:25" s="9" customFormat="1" ht="12.75">
      <c r="B593" s="8"/>
      <c r="C593" s="13"/>
      <c r="D593" s="6"/>
      <c r="E593" s="7"/>
      <c r="F593" s="6"/>
      <c r="G593" s="7"/>
      <c r="H593" s="6"/>
      <c r="I593" s="7"/>
      <c r="J593" s="6"/>
      <c r="K593" s="7"/>
      <c r="L593" s="6"/>
      <c r="M593" s="7"/>
      <c r="N593" s="6"/>
      <c r="O593" s="7"/>
      <c r="P593" s="6"/>
      <c r="Q593" s="7"/>
      <c r="R593" s="6"/>
      <c r="S593" s="7"/>
      <c r="T593" s="6"/>
      <c r="U593" s="7"/>
      <c r="V593" s="6"/>
      <c r="W593" s="7"/>
      <c r="X593" s="6"/>
      <c r="Y593" s="7"/>
    </row>
    <row r="594" spans="2:25" s="9" customFormat="1" ht="12.75">
      <c r="B594" s="8"/>
      <c r="C594" s="13"/>
      <c r="D594" s="6"/>
      <c r="E594" s="7"/>
      <c r="F594" s="6"/>
      <c r="G594" s="7"/>
      <c r="H594" s="6"/>
      <c r="I594" s="7"/>
      <c r="J594" s="6"/>
      <c r="K594" s="7"/>
      <c r="L594" s="6"/>
      <c r="M594" s="7"/>
      <c r="N594" s="6"/>
      <c r="O594" s="7"/>
      <c r="P594" s="6"/>
      <c r="Q594" s="7"/>
      <c r="R594" s="6"/>
      <c r="S594" s="7"/>
      <c r="T594" s="6"/>
      <c r="U594" s="7"/>
      <c r="V594" s="6"/>
      <c r="W594" s="7"/>
      <c r="X594" s="6"/>
      <c r="Y594" s="7"/>
    </row>
    <row r="595" spans="2:25" s="9" customFormat="1" ht="12.75">
      <c r="B595" s="23"/>
      <c r="C595" s="24"/>
      <c r="D595" s="25"/>
      <c r="E595" s="26"/>
      <c r="F595" s="25"/>
      <c r="G595" s="26"/>
      <c r="H595" s="25"/>
      <c r="I595" s="26"/>
      <c r="J595" s="25"/>
      <c r="K595" s="26"/>
      <c r="L595" s="25"/>
      <c r="M595" s="26"/>
      <c r="N595" s="25"/>
      <c r="O595" s="26"/>
      <c r="P595" s="25"/>
      <c r="Q595" s="26"/>
      <c r="R595" s="25"/>
      <c r="S595" s="26"/>
      <c r="T595" s="25"/>
      <c r="U595" s="26"/>
      <c r="V595" s="25"/>
      <c r="W595" s="26"/>
      <c r="X595" s="25"/>
      <c r="Y595" s="26"/>
    </row>
    <row r="596" ht="15.75" thickBot="1">
      <c r="C596" s="4" t="s">
        <v>13</v>
      </c>
    </row>
    <row r="597" spans="2:25" s="18" customFormat="1" ht="12.75" thickBot="1">
      <c r="B597" s="16" t="s">
        <v>0</v>
      </c>
      <c r="C597" s="17" t="s">
        <v>1</v>
      </c>
      <c r="D597" s="100" t="s">
        <v>2</v>
      </c>
      <c r="E597" s="101"/>
      <c r="F597" s="100" t="s">
        <v>3</v>
      </c>
      <c r="G597" s="101"/>
      <c r="H597" s="100" t="s">
        <v>4</v>
      </c>
      <c r="I597" s="101"/>
      <c r="J597" s="105" t="s">
        <v>5</v>
      </c>
      <c r="K597" s="106"/>
      <c r="L597" s="100" t="s">
        <v>6</v>
      </c>
      <c r="M597" s="101"/>
      <c r="N597" s="100" t="s">
        <v>7</v>
      </c>
      <c r="O597" s="101"/>
      <c r="P597" s="100" t="s">
        <v>8</v>
      </c>
      <c r="Q597" s="101"/>
      <c r="R597" s="100" t="s">
        <v>9</v>
      </c>
      <c r="S597" s="101"/>
      <c r="T597" s="100" t="s">
        <v>10</v>
      </c>
      <c r="U597" s="101"/>
      <c r="V597" s="100" t="s">
        <v>11</v>
      </c>
      <c r="W597" s="101"/>
      <c r="X597" s="100" t="s">
        <v>12</v>
      </c>
      <c r="Y597" s="102"/>
    </row>
    <row r="598" spans="2:25" s="9" customFormat="1" ht="12.75">
      <c r="B598" s="8">
        <v>1</v>
      </c>
      <c r="C598" s="13" t="s">
        <v>27</v>
      </c>
      <c r="D598" s="6">
        <f>D7*0.45</f>
        <v>4.95</v>
      </c>
      <c r="E598" s="7">
        <v>10</v>
      </c>
      <c r="F598" s="6">
        <f>D7*0.65</f>
        <v>7.15</v>
      </c>
      <c r="G598" s="7">
        <v>3</v>
      </c>
      <c r="H598" s="6">
        <f>D7*0.7</f>
        <v>7.699999999999999</v>
      </c>
      <c r="I598" s="7">
        <v>3</v>
      </c>
      <c r="J598" s="6">
        <f>D7*0.75</f>
        <v>8.25</v>
      </c>
      <c r="K598" s="7">
        <v>2</v>
      </c>
      <c r="L598" s="6">
        <f>D7*0.75</f>
        <v>8.25</v>
      </c>
      <c r="M598" s="7">
        <v>2</v>
      </c>
      <c r="N598" s="6">
        <f>D7*0.8</f>
        <v>8.8</v>
      </c>
      <c r="O598" s="7">
        <v>1</v>
      </c>
      <c r="P598" s="6">
        <f>D7*0.8</f>
        <v>8.8</v>
      </c>
      <c r="Q598" s="7">
        <v>1</v>
      </c>
      <c r="R598" s="6">
        <f>D7*0.8</f>
        <v>8.8</v>
      </c>
      <c r="S598" s="7">
        <v>1</v>
      </c>
      <c r="T598" s="64">
        <f>D7*1.1</f>
        <v>12.100000000000001</v>
      </c>
      <c r="U598" s="65" t="s">
        <v>51</v>
      </c>
      <c r="V598" s="6"/>
      <c r="W598" s="7"/>
      <c r="X598" s="6"/>
      <c r="Y598" s="7"/>
    </row>
    <row r="599" spans="2:25" s="9" customFormat="1" ht="12.75">
      <c r="B599" s="8">
        <v>2</v>
      </c>
      <c r="C599" s="13" t="s">
        <v>18</v>
      </c>
      <c r="D599" s="6">
        <f>D8*0.45</f>
        <v>4.95</v>
      </c>
      <c r="E599" s="7">
        <v>10</v>
      </c>
      <c r="F599" s="6">
        <f>D8*0.6</f>
        <v>6.6</v>
      </c>
      <c r="G599" s="7">
        <v>5</v>
      </c>
      <c r="H599" s="6">
        <f>D8*0.65</f>
        <v>7.15</v>
      </c>
      <c r="I599" s="7">
        <v>5</v>
      </c>
      <c r="J599" s="6">
        <f>D8*0.7</f>
        <v>7.699999999999999</v>
      </c>
      <c r="K599" s="7">
        <v>5</v>
      </c>
      <c r="L599" s="6">
        <f>D8*0.75</f>
        <v>8.25</v>
      </c>
      <c r="M599" s="7">
        <v>4</v>
      </c>
      <c r="N599" s="6">
        <f>D8*0.8</f>
        <v>8.8</v>
      </c>
      <c r="O599" s="7">
        <v>3</v>
      </c>
      <c r="P599" s="6">
        <f>D8*0.85</f>
        <v>9.35</v>
      </c>
      <c r="Q599" s="7">
        <v>2</v>
      </c>
      <c r="R599" s="6">
        <f>D8*0.85</f>
        <v>9.35</v>
      </c>
      <c r="S599" s="7">
        <v>2</v>
      </c>
      <c r="T599" s="64">
        <f>D8*1.1</f>
        <v>12.100000000000001</v>
      </c>
      <c r="U599" s="65" t="s">
        <v>51</v>
      </c>
      <c r="V599" s="6"/>
      <c r="W599" s="7"/>
      <c r="X599" s="6"/>
      <c r="Y599" s="7"/>
    </row>
    <row r="600" spans="2:25" s="9" customFormat="1" ht="12.75">
      <c r="B600" s="8">
        <v>3</v>
      </c>
      <c r="C600" s="29" t="s">
        <v>26</v>
      </c>
      <c r="D600" s="6"/>
      <c r="E600" s="52">
        <v>5</v>
      </c>
      <c r="F600" s="6"/>
      <c r="G600" s="52">
        <v>3</v>
      </c>
      <c r="H600" s="6"/>
      <c r="I600" s="7">
        <v>2</v>
      </c>
      <c r="J600" s="6"/>
      <c r="K600" s="7">
        <v>2</v>
      </c>
      <c r="L600" s="6"/>
      <c r="M600" s="7">
        <v>2</v>
      </c>
      <c r="N600" s="6"/>
      <c r="O600" s="7"/>
      <c r="P600" s="6"/>
      <c r="Q600" s="7"/>
      <c r="R600" s="6"/>
      <c r="S600" s="7"/>
      <c r="T600" s="6"/>
      <c r="U600" s="7"/>
      <c r="V600" s="6"/>
      <c r="W600" s="7"/>
      <c r="X600" s="6"/>
      <c r="Y600" s="7"/>
    </row>
    <row r="601" spans="2:25" s="9" customFormat="1" ht="12.75">
      <c r="B601" s="8"/>
      <c r="C601" s="28"/>
      <c r="D601" s="6"/>
      <c r="E601" s="7"/>
      <c r="F601" s="6"/>
      <c r="G601" s="7"/>
      <c r="H601" s="6"/>
      <c r="I601" s="7"/>
      <c r="J601" s="6"/>
      <c r="K601" s="7"/>
      <c r="L601" s="6"/>
      <c r="M601" s="7"/>
      <c r="N601" s="6"/>
      <c r="O601" s="7"/>
      <c r="P601" s="6"/>
      <c r="Q601" s="7"/>
      <c r="R601" s="6"/>
      <c r="S601" s="7"/>
      <c r="T601" s="6"/>
      <c r="U601" s="7"/>
      <c r="V601" s="6"/>
      <c r="W601" s="7"/>
      <c r="X601" s="6"/>
      <c r="Y601" s="7"/>
    </row>
    <row r="602" spans="2:25" s="9" customFormat="1" ht="12.75">
      <c r="B602" s="8"/>
      <c r="C602" s="13"/>
      <c r="D602" s="6"/>
      <c r="E602" s="7"/>
      <c r="F602" s="6"/>
      <c r="G602" s="7"/>
      <c r="H602" s="6"/>
      <c r="I602" s="7"/>
      <c r="J602" s="6"/>
      <c r="K602" s="7"/>
      <c r="L602" s="6"/>
      <c r="M602" s="7"/>
      <c r="N602" s="6"/>
      <c r="O602" s="7"/>
      <c r="P602" s="6"/>
      <c r="Q602" s="7"/>
      <c r="R602" s="6"/>
      <c r="S602" s="7"/>
      <c r="T602" s="6"/>
      <c r="U602" s="7"/>
      <c r="V602" s="6"/>
      <c r="W602" s="7"/>
      <c r="X602" s="6"/>
      <c r="Y602" s="7"/>
    </row>
    <row r="603" spans="2:25" s="9" customFormat="1" ht="12.75">
      <c r="B603" s="8"/>
      <c r="C603" s="13"/>
      <c r="D603" s="6"/>
      <c r="E603" s="7"/>
      <c r="F603" s="6"/>
      <c r="G603" s="7"/>
      <c r="H603" s="6"/>
      <c r="I603" s="7"/>
      <c r="J603" s="6"/>
      <c r="K603" s="7"/>
      <c r="L603" s="6"/>
      <c r="M603" s="7"/>
      <c r="N603" s="6"/>
      <c r="O603" s="7"/>
      <c r="P603" s="6"/>
      <c r="Q603" s="7"/>
      <c r="R603" s="6"/>
      <c r="S603" s="7"/>
      <c r="T603" s="6"/>
      <c r="U603" s="7"/>
      <c r="V603" s="6"/>
      <c r="W603" s="7"/>
      <c r="X603" s="6"/>
      <c r="Y603" s="7"/>
    </row>
    <row r="604" spans="2:25" s="9" customFormat="1" ht="12.75">
      <c r="B604" s="8"/>
      <c r="C604" s="13"/>
      <c r="D604" s="6"/>
      <c r="E604" s="7"/>
      <c r="F604" s="6"/>
      <c r="G604" s="7"/>
      <c r="H604" s="6"/>
      <c r="I604" s="7"/>
      <c r="J604" s="6"/>
      <c r="K604" s="7"/>
      <c r="L604" s="6"/>
      <c r="M604" s="7"/>
      <c r="N604" s="6"/>
      <c r="O604" s="7"/>
      <c r="P604" s="6"/>
      <c r="Q604" s="7"/>
      <c r="R604" s="6"/>
      <c r="S604" s="7"/>
      <c r="T604" s="6"/>
      <c r="U604" s="7"/>
      <c r="V604" s="6"/>
      <c r="W604" s="7"/>
      <c r="X604" s="6"/>
      <c r="Y604" s="7"/>
    </row>
    <row r="605" spans="2:25" s="9" customFormat="1" ht="12.75">
      <c r="B605" s="8"/>
      <c r="C605" s="13"/>
      <c r="D605" s="6"/>
      <c r="E605" s="7"/>
      <c r="F605" s="6"/>
      <c r="G605" s="7"/>
      <c r="H605" s="6"/>
      <c r="I605" s="7"/>
      <c r="J605" s="6"/>
      <c r="K605" s="7"/>
      <c r="L605" s="6"/>
      <c r="M605" s="7"/>
      <c r="N605" s="6"/>
      <c r="O605" s="7"/>
      <c r="P605" s="6"/>
      <c r="Q605" s="7"/>
      <c r="R605" s="6"/>
      <c r="S605" s="7"/>
      <c r="T605" s="6"/>
      <c r="U605" s="7"/>
      <c r="V605" s="6"/>
      <c r="W605" s="7"/>
      <c r="X605" s="6"/>
      <c r="Y605" s="7"/>
    </row>
    <row r="606" spans="2:25" s="9" customFormat="1" ht="12.75">
      <c r="B606" s="23"/>
      <c r="C606" s="24"/>
      <c r="D606" s="25"/>
      <c r="E606" s="26"/>
      <c r="F606" s="25"/>
      <c r="G606" s="26"/>
      <c r="H606" s="25"/>
      <c r="I606" s="26"/>
      <c r="J606" s="25"/>
      <c r="K606" s="26"/>
      <c r="L606" s="25"/>
      <c r="M606" s="26"/>
      <c r="N606" s="25"/>
      <c r="O606" s="26"/>
      <c r="P606" s="25"/>
      <c r="Q606" s="26"/>
      <c r="R606" s="25"/>
      <c r="S606" s="26"/>
      <c r="T606" s="25"/>
      <c r="U606" s="26"/>
      <c r="V606" s="25"/>
      <c r="W606" s="26"/>
      <c r="X606" s="25"/>
      <c r="Y606" s="26"/>
    </row>
    <row r="607" spans="2:25" s="9" customFormat="1" ht="12.75">
      <c r="B607" s="23"/>
      <c r="C607" s="24"/>
      <c r="D607" s="25"/>
      <c r="E607" s="26"/>
      <c r="F607" s="25"/>
      <c r="G607" s="26"/>
      <c r="H607" s="25"/>
      <c r="I607" s="26"/>
      <c r="J607" s="25"/>
      <c r="K607" s="26"/>
      <c r="L607" s="25"/>
      <c r="M607" s="26"/>
      <c r="N607" s="25"/>
      <c r="O607" s="26"/>
      <c r="P607" s="25"/>
      <c r="Q607" s="26"/>
      <c r="R607" s="25"/>
      <c r="S607" s="26"/>
      <c r="T607" s="25"/>
      <c r="U607" s="26"/>
      <c r="V607" s="25"/>
      <c r="W607" s="26"/>
      <c r="X607" s="25"/>
      <c r="Y607" s="26"/>
    </row>
    <row r="609" ht="18">
      <c r="C609" s="3" t="s">
        <v>67</v>
      </c>
    </row>
    <row r="610" spans="2:26" ht="12.75">
      <c r="B610" s="10"/>
      <c r="C610" s="11"/>
      <c r="D610" s="10"/>
      <c r="E610" s="12"/>
      <c r="F610" s="10"/>
      <c r="G610" s="12"/>
      <c r="H610" s="10"/>
      <c r="I610" s="12"/>
      <c r="J610" s="10"/>
      <c r="K610" s="12"/>
      <c r="L610" s="10"/>
      <c r="M610" s="12"/>
      <c r="N610" s="10"/>
      <c r="O610" s="12"/>
      <c r="P610" s="10"/>
      <c r="Q610" s="12"/>
      <c r="R610" s="10"/>
      <c r="S610" s="12"/>
      <c r="T610" s="10"/>
      <c r="U610" s="12"/>
      <c r="V610" s="10"/>
      <c r="W610" s="12"/>
      <c r="X610" s="10"/>
      <c r="Y610" s="12"/>
      <c r="Z610" s="11"/>
    </row>
    <row r="613" ht="15.75" thickBot="1">
      <c r="C613" s="4" t="s">
        <v>41</v>
      </c>
    </row>
    <row r="614" spans="2:25" s="18" customFormat="1" ht="12.75" thickBot="1">
      <c r="B614" s="16" t="s">
        <v>0</v>
      </c>
      <c r="C614" s="17" t="s">
        <v>1</v>
      </c>
      <c r="D614" s="100" t="s">
        <v>2</v>
      </c>
      <c r="E614" s="101"/>
      <c r="F614" s="100" t="s">
        <v>3</v>
      </c>
      <c r="G614" s="101"/>
      <c r="H614" s="100" t="s">
        <v>4</v>
      </c>
      <c r="I614" s="101"/>
      <c r="J614" s="105" t="s">
        <v>5</v>
      </c>
      <c r="K614" s="106"/>
      <c r="L614" s="100" t="s">
        <v>6</v>
      </c>
      <c r="M614" s="101"/>
      <c r="N614" s="100" t="s">
        <v>7</v>
      </c>
      <c r="O614" s="101"/>
      <c r="P614" s="100" t="s">
        <v>8</v>
      </c>
      <c r="Q614" s="101"/>
      <c r="R614" s="100" t="s">
        <v>9</v>
      </c>
      <c r="S614" s="101"/>
      <c r="T614" s="100" t="s">
        <v>10</v>
      </c>
      <c r="U614" s="101"/>
      <c r="V614" s="100" t="s">
        <v>11</v>
      </c>
      <c r="W614" s="101"/>
      <c r="X614" s="100" t="s">
        <v>12</v>
      </c>
      <c r="Y614" s="102"/>
    </row>
    <row r="615" spans="2:25" s="9" customFormat="1" ht="12.75">
      <c r="B615" s="8">
        <v>1</v>
      </c>
      <c r="C615" s="13" t="s">
        <v>27</v>
      </c>
      <c r="D615" s="6">
        <f>D7*0.45</f>
        <v>4.95</v>
      </c>
      <c r="E615" s="7">
        <v>10</v>
      </c>
      <c r="F615" s="6">
        <f>D7*0.7</f>
        <v>7.699999999999999</v>
      </c>
      <c r="G615" s="7">
        <v>3</v>
      </c>
      <c r="H615" s="6">
        <f>D7*0.7</f>
        <v>7.699999999999999</v>
      </c>
      <c r="I615" s="7">
        <v>3</v>
      </c>
      <c r="J615" s="6">
        <f>D7*0.7</f>
        <v>7.699999999999999</v>
      </c>
      <c r="K615" s="7">
        <v>3</v>
      </c>
      <c r="L615" s="6">
        <f>D7*0.7</f>
        <v>7.699999999999999</v>
      </c>
      <c r="M615" s="7">
        <v>3</v>
      </c>
      <c r="N615" s="6">
        <f>D7*0.75</f>
        <v>8.25</v>
      </c>
      <c r="O615" s="7">
        <v>2</v>
      </c>
      <c r="P615" s="6">
        <f>D7*0.75</f>
        <v>8.25</v>
      </c>
      <c r="Q615" s="7">
        <v>2</v>
      </c>
      <c r="R615" s="6">
        <f>D7*0.75</f>
        <v>8.25</v>
      </c>
      <c r="S615" s="7">
        <v>2</v>
      </c>
      <c r="T615" s="6">
        <f>D7*0.8</f>
        <v>8.8</v>
      </c>
      <c r="U615" s="7">
        <v>2</v>
      </c>
      <c r="V615" s="6">
        <f>D7*0.85</f>
        <v>9.35</v>
      </c>
      <c r="W615" s="7">
        <v>1</v>
      </c>
      <c r="X615" s="6"/>
      <c r="Y615" s="7"/>
    </row>
    <row r="616" spans="2:25" s="9" customFormat="1" ht="12.75">
      <c r="B616" s="8">
        <v>2</v>
      </c>
      <c r="C616" s="13" t="s">
        <v>18</v>
      </c>
      <c r="D616" s="6">
        <f>D8*0.45</f>
        <v>4.95</v>
      </c>
      <c r="E616" s="7">
        <v>10</v>
      </c>
      <c r="F616" s="6">
        <f>D8*0.6</f>
        <v>6.6</v>
      </c>
      <c r="G616" s="7">
        <v>5</v>
      </c>
      <c r="H616" s="6">
        <f>D8*0.65</f>
        <v>7.15</v>
      </c>
      <c r="I616" s="7">
        <v>5</v>
      </c>
      <c r="J616" s="6">
        <f>D8*0.7</f>
        <v>7.699999999999999</v>
      </c>
      <c r="K616" s="7">
        <v>5</v>
      </c>
      <c r="L616" s="6">
        <f>D8*0.75</f>
        <v>8.25</v>
      </c>
      <c r="M616" s="7">
        <v>4</v>
      </c>
      <c r="N616" s="6">
        <f>D8*0.8</f>
        <v>8.8</v>
      </c>
      <c r="O616" s="7">
        <v>3</v>
      </c>
      <c r="P616" s="6">
        <f>D8*0.85</f>
        <v>9.35</v>
      </c>
      <c r="Q616" s="7">
        <v>2</v>
      </c>
      <c r="R616" s="6">
        <f>D8*0.85</f>
        <v>9.35</v>
      </c>
      <c r="S616" s="7">
        <v>2</v>
      </c>
      <c r="T616" s="6">
        <f>D8*0.85</f>
        <v>9.35</v>
      </c>
      <c r="U616" s="7">
        <v>2</v>
      </c>
      <c r="V616" s="6"/>
      <c r="W616" s="7"/>
      <c r="X616" s="6"/>
      <c r="Y616" s="7"/>
    </row>
    <row r="617" spans="2:25" s="9" customFormat="1" ht="12.75">
      <c r="B617" s="8">
        <v>3</v>
      </c>
      <c r="C617" s="13" t="s">
        <v>22</v>
      </c>
      <c r="D617" s="40" t="s">
        <v>43</v>
      </c>
      <c r="E617" s="52">
        <v>30</v>
      </c>
      <c r="F617" s="6"/>
      <c r="G617" s="7">
        <v>15</v>
      </c>
      <c r="H617" s="6"/>
      <c r="I617" s="7"/>
      <c r="J617" s="6"/>
      <c r="K617" s="7"/>
      <c r="L617" s="6"/>
      <c r="M617" s="7"/>
      <c r="N617" s="6"/>
      <c r="O617" s="7"/>
      <c r="P617" s="6"/>
      <c r="Q617" s="7"/>
      <c r="R617" s="6"/>
      <c r="S617" s="7"/>
      <c r="T617" s="6"/>
      <c r="U617" s="7"/>
      <c r="V617" s="6"/>
      <c r="W617" s="7"/>
      <c r="X617" s="6"/>
      <c r="Y617" s="7"/>
    </row>
    <row r="618" spans="2:25" s="9" customFormat="1" ht="12.75">
      <c r="B618" s="8">
        <v>4</v>
      </c>
      <c r="C618" s="28" t="s">
        <v>44</v>
      </c>
      <c r="D618" s="6"/>
      <c r="E618" s="52">
        <v>5</v>
      </c>
      <c r="F618" s="6"/>
      <c r="G618" s="53" t="s">
        <v>45</v>
      </c>
      <c r="H618" s="6"/>
      <c r="I618" s="7"/>
      <c r="J618" s="6"/>
      <c r="K618" s="7"/>
      <c r="L618" s="6"/>
      <c r="M618" s="7"/>
      <c r="N618" s="6"/>
      <c r="O618" s="7"/>
      <c r="P618" s="6"/>
      <c r="Q618" s="7"/>
      <c r="R618" s="6"/>
      <c r="S618" s="7"/>
      <c r="T618" s="6"/>
      <c r="U618" s="7"/>
      <c r="V618" s="6"/>
      <c r="W618" s="7"/>
      <c r="X618" s="6"/>
      <c r="Y618" s="7"/>
    </row>
    <row r="619" spans="2:25" s="9" customFormat="1" ht="12.75">
      <c r="B619" s="8"/>
      <c r="C619" s="13"/>
      <c r="D619" s="6"/>
      <c r="E619" s="7"/>
      <c r="F619" s="6"/>
      <c r="G619" s="7"/>
      <c r="H619" s="6"/>
      <c r="I619" s="7"/>
      <c r="J619" s="6"/>
      <c r="K619" s="7"/>
      <c r="L619" s="6"/>
      <c r="M619" s="7"/>
      <c r="N619" s="6"/>
      <c r="O619" s="7"/>
      <c r="P619" s="6"/>
      <c r="Q619" s="7"/>
      <c r="R619" s="6"/>
      <c r="S619" s="7"/>
      <c r="T619" s="6"/>
      <c r="U619" s="7"/>
      <c r="V619" s="6"/>
      <c r="W619" s="7"/>
      <c r="X619" s="6"/>
      <c r="Y619" s="7"/>
    </row>
    <row r="620" spans="2:25" s="9" customFormat="1" ht="12.75">
      <c r="B620" s="8"/>
      <c r="C620" s="13"/>
      <c r="D620" s="6"/>
      <c r="E620" s="7"/>
      <c r="F620" s="6"/>
      <c r="G620" s="7"/>
      <c r="H620" s="6"/>
      <c r="I620" s="7"/>
      <c r="J620" s="6"/>
      <c r="K620" s="7"/>
      <c r="L620" s="6"/>
      <c r="M620" s="7"/>
      <c r="N620" s="6"/>
      <c r="O620" s="7"/>
      <c r="P620" s="6"/>
      <c r="Q620" s="7"/>
      <c r="R620" s="6"/>
      <c r="S620" s="7"/>
      <c r="T620" s="6"/>
      <c r="U620" s="7"/>
      <c r="V620" s="6"/>
      <c r="W620" s="7"/>
      <c r="X620" s="6"/>
      <c r="Y620" s="7"/>
    </row>
    <row r="621" spans="2:25" s="9" customFormat="1" ht="12.75">
      <c r="B621" s="23"/>
      <c r="C621" s="24"/>
      <c r="D621" s="25"/>
      <c r="E621" s="26"/>
      <c r="F621" s="25"/>
      <c r="G621" s="26"/>
      <c r="H621" s="25"/>
      <c r="I621" s="26"/>
      <c r="J621" s="25"/>
      <c r="K621" s="26"/>
      <c r="L621" s="25"/>
      <c r="M621" s="26"/>
      <c r="N621" s="25"/>
      <c r="O621" s="26"/>
      <c r="P621" s="25"/>
      <c r="Q621" s="26"/>
      <c r="R621" s="25"/>
      <c r="S621" s="26"/>
      <c r="T621" s="25"/>
      <c r="U621" s="26"/>
      <c r="V621" s="25"/>
      <c r="W621" s="26"/>
      <c r="X621" s="25"/>
      <c r="Y621" s="26"/>
    </row>
    <row r="622" ht="15.75" thickBot="1">
      <c r="C622" s="4" t="s">
        <v>13</v>
      </c>
    </row>
    <row r="623" spans="2:25" s="18" customFormat="1" ht="12.75" thickBot="1">
      <c r="B623" s="16" t="s">
        <v>0</v>
      </c>
      <c r="C623" s="17" t="s">
        <v>1</v>
      </c>
      <c r="D623" s="100" t="s">
        <v>2</v>
      </c>
      <c r="E623" s="101"/>
      <c r="F623" s="100" t="s">
        <v>3</v>
      </c>
      <c r="G623" s="101"/>
      <c r="H623" s="100" t="s">
        <v>4</v>
      </c>
      <c r="I623" s="101"/>
      <c r="J623" s="105" t="s">
        <v>5</v>
      </c>
      <c r="K623" s="106"/>
      <c r="L623" s="100" t="s">
        <v>6</v>
      </c>
      <c r="M623" s="101"/>
      <c r="N623" s="100" t="s">
        <v>7</v>
      </c>
      <c r="O623" s="101"/>
      <c r="P623" s="100" t="s">
        <v>8</v>
      </c>
      <c r="Q623" s="101"/>
      <c r="R623" s="100" t="s">
        <v>9</v>
      </c>
      <c r="S623" s="101"/>
      <c r="T623" s="100" t="s">
        <v>10</v>
      </c>
      <c r="U623" s="101"/>
      <c r="V623" s="100" t="s">
        <v>11</v>
      </c>
      <c r="W623" s="101"/>
      <c r="X623" s="100" t="s">
        <v>12</v>
      </c>
      <c r="Y623" s="102"/>
    </row>
    <row r="624" spans="2:25" s="9" customFormat="1" ht="12.75">
      <c r="B624" s="8">
        <v>1</v>
      </c>
      <c r="C624" s="13" t="s">
        <v>28</v>
      </c>
      <c r="D624" s="6">
        <f>D9*0.45</f>
        <v>4.95</v>
      </c>
      <c r="E624" s="7">
        <v>8</v>
      </c>
      <c r="F624" s="6">
        <f>D9*0.65</f>
        <v>7.15</v>
      </c>
      <c r="G624" s="7">
        <v>3</v>
      </c>
      <c r="H624" s="6">
        <f>D9*0.7</f>
        <v>7.699999999999999</v>
      </c>
      <c r="I624" s="7">
        <v>3</v>
      </c>
      <c r="J624" s="6">
        <f>D9*0.7</f>
        <v>7.699999999999999</v>
      </c>
      <c r="K624" s="7">
        <v>3</v>
      </c>
      <c r="L624" s="6">
        <f>D9*0.75</f>
        <v>8.25</v>
      </c>
      <c r="M624" s="7">
        <v>3</v>
      </c>
      <c r="N624" s="6"/>
      <c r="O624" s="7"/>
      <c r="P624" s="6"/>
      <c r="Q624" s="7"/>
      <c r="R624" s="6"/>
      <c r="S624" s="7"/>
      <c r="T624" s="6"/>
      <c r="U624" s="7"/>
      <c r="V624" s="6"/>
      <c r="W624" s="7"/>
      <c r="X624" s="6"/>
      <c r="Y624" s="7"/>
    </row>
    <row r="625" spans="2:25" s="9" customFormat="1" ht="12.75">
      <c r="B625" s="8">
        <v>2</v>
      </c>
      <c r="C625" s="13" t="s">
        <v>17</v>
      </c>
      <c r="D625" s="6" t="e">
        <f>D11*0.45</f>
        <v>#VALUE!</v>
      </c>
      <c r="E625" s="7">
        <v>10</v>
      </c>
      <c r="F625" s="6" t="e">
        <f>D11*0.65</f>
        <v>#VALUE!</v>
      </c>
      <c r="G625" s="7">
        <v>3</v>
      </c>
      <c r="H625" s="6" t="e">
        <f>D11*0.7</f>
        <v>#VALUE!</v>
      </c>
      <c r="I625" s="7">
        <v>2</v>
      </c>
      <c r="J625" s="6" t="e">
        <f>D11*0.7</f>
        <v>#VALUE!</v>
      </c>
      <c r="K625" s="7">
        <v>2</v>
      </c>
      <c r="L625" s="6" t="e">
        <f>D11*0.75</f>
        <v>#VALUE!</v>
      </c>
      <c r="M625" s="7">
        <v>1</v>
      </c>
      <c r="N625" s="6"/>
      <c r="O625" s="7"/>
      <c r="P625" s="6"/>
      <c r="Q625" s="7"/>
      <c r="R625" s="6"/>
      <c r="S625" s="7"/>
      <c r="T625" s="6"/>
      <c r="U625" s="7"/>
      <c r="V625" s="6"/>
      <c r="W625" s="7"/>
      <c r="X625" s="6"/>
      <c r="Y625" s="7"/>
    </row>
    <row r="626" spans="2:25" s="9" customFormat="1" ht="12.75">
      <c r="B626" s="8">
        <v>3</v>
      </c>
      <c r="C626" s="29" t="s">
        <v>48</v>
      </c>
      <c r="D626" s="6"/>
      <c r="E626" s="52">
        <v>5</v>
      </c>
      <c r="F626" s="6"/>
      <c r="G626" s="42">
        <v>2</v>
      </c>
      <c r="H626" s="6"/>
      <c r="I626" s="7"/>
      <c r="J626" s="6"/>
      <c r="K626" s="7"/>
      <c r="L626" s="6"/>
      <c r="M626" s="7"/>
      <c r="N626" s="6"/>
      <c r="O626" s="7"/>
      <c r="P626" s="6"/>
      <c r="Q626" s="7"/>
      <c r="R626" s="6"/>
      <c r="S626" s="7"/>
      <c r="T626" s="6"/>
      <c r="U626" s="7"/>
      <c r="V626" s="6"/>
      <c r="W626" s="7"/>
      <c r="X626" s="6"/>
      <c r="Y626" s="7"/>
    </row>
    <row r="627" spans="2:25" s="9" customFormat="1" ht="12.75">
      <c r="B627" s="88">
        <v>4</v>
      </c>
      <c r="C627" s="59" t="s">
        <v>18</v>
      </c>
      <c r="D627" s="60">
        <f>D8*0.45</f>
        <v>4.95</v>
      </c>
      <c r="E627" s="61">
        <v>10</v>
      </c>
      <c r="F627" s="60">
        <f>D8*0.6</f>
        <v>6.6</v>
      </c>
      <c r="G627" s="61">
        <v>5</v>
      </c>
      <c r="H627" s="60">
        <f>D8*0.65</f>
        <v>7.15</v>
      </c>
      <c r="I627" s="61">
        <v>5</v>
      </c>
      <c r="J627" s="60">
        <f>D8*0.7</f>
        <v>7.699999999999999</v>
      </c>
      <c r="K627" s="61">
        <v>5</v>
      </c>
      <c r="L627" s="60">
        <f>D8*0.75</f>
        <v>8.25</v>
      </c>
      <c r="M627" s="61">
        <v>4</v>
      </c>
      <c r="N627" s="6"/>
      <c r="O627" s="7"/>
      <c r="P627" s="6"/>
      <c r="Q627" s="7"/>
      <c r="R627" s="6"/>
      <c r="S627" s="7"/>
      <c r="T627" s="6"/>
      <c r="U627" s="7"/>
      <c r="V627" s="6"/>
      <c r="W627" s="7"/>
      <c r="X627" s="6"/>
      <c r="Y627" s="7"/>
    </row>
    <row r="628" spans="2:25" s="9" customFormat="1" ht="12.75">
      <c r="B628" s="8"/>
      <c r="C628" s="73"/>
      <c r="D628" s="6"/>
      <c r="E628" s="7"/>
      <c r="F628" s="6"/>
      <c r="G628" s="7"/>
      <c r="H628" s="81"/>
      <c r="I628" s="82"/>
      <c r="J628" s="81"/>
      <c r="K628" s="82"/>
      <c r="L628" s="6"/>
      <c r="M628" s="7"/>
      <c r="N628" s="6"/>
      <c r="O628" s="7"/>
      <c r="P628" s="6"/>
      <c r="Q628" s="7"/>
      <c r="R628" s="6"/>
      <c r="S628" s="7"/>
      <c r="T628" s="6"/>
      <c r="U628" s="7"/>
      <c r="V628" s="6"/>
      <c r="W628" s="7"/>
      <c r="X628" s="6"/>
      <c r="Y628" s="7"/>
    </row>
    <row r="629" spans="2:25" s="9" customFormat="1" ht="12.75">
      <c r="B629" s="8"/>
      <c r="C629" s="73"/>
      <c r="D629" s="6"/>
      <c r="E629" s="7"/>
      <c r="F629" s="6"/>
      <c r="G629" s="7"/>
      <c r="H629" s="81"/>
      <c r="I629" s="82"/>
      <c r="J629" s="81"/>
      <c r="K629" s="82"/>
      <c r="L629" s="6"/>
      <c r="M629" s="7"/>
      <c r="N629" s="6"/>
      <c r="O629" s="7"/>
      <c r="P629" s="6"/>
      <c r="Q629" s="7"/>
      <c r="R629" s="6"/>
      <c r="S629" s="7"/>
      <c r="T629" s="6"/>
      <c r="U629" s="7"/>
      <c r="V629" s="6"/>
      <c r="W629" s="7"/>
      <c r="X629" s="6"/>
      <c r="Y629" s="7"/>
    </row>
    <row r="630" spans="2:25" s="9" customFormat="1" ht="12.75">
      <c r="B630" s="8"/>
      <c r="C630" s="29"/>
      <c r="D630" s="6"/>
      <c r="E630" s="7"/>
      <c r="F630" s="6"/>
      <c r="G630" s="7"/>
      <c r="H630" s="6"/>
      <c r="I630" s="7"/>
      <c r="J630" s="6"/>
      <c r="K630" s="7"/>
      <c r="L630" s="6"/>
      <c r="M630" s="7"/>
      <c r="N630" s="6"/>
      <c r="O630" s="7"/>
      <c r="P630" s="6"/>
      <c r="Q630" s="7"/>
      <c r="R630" s="6"/>
      <c r="S630" s="7"/>
      <c r="T630" s="6"/>
      <c r="U630" s="7"/>
      <c r="V630" s="6"/>
      <c r="W630" s="7"/>
      <c r="X630" s="6"/>
      <c r="Y630" s="7"/>
    </row>
    <row r="631" spans="2:25" s="9" customFormat="1" ht="12.75">
      <c r="B631" s="8"/>
      <c r="C631" s="13"/>
      <c r="D631" s="6"/>
      <c r="E631" s="7"/>
      <c r="F631" s="6"/>
      <c r="G631" s="7"/>
      <c r="H631" s="6"/>
      <c r="I631" s="7"/>
      <c r="J631" s="6"/>
      <c r="K631" s="7"/>
      <c r="L631" s="6"/>
      <c r="M631" s="7"/>
      <c r="N631" s="6"/>
      <c r="O631" s="7"/>
      <c r="P631" s="6"/>
      <c r="Q631" s="7"/>
      <c r="R631" s="6"/>
      <c r="S631" s="7"/>
      <c r="T631" s="6"/>
      <c r="U631" s="7"/>
      <c r="V631" s="6"/>
      <c r="W631" s="7"/>
      <c r="X631" s="6"/>
      <c r="Y631" s="7"/>
    </row>
    <row r="632" spans="2:25" s="9" customFormat="1" ht="12.75">
      <c r="B632" s="8"/>
      <c r="C632" s="13"/>
      <c r="D632" s="6"/>
      <c r="E632" s="7"/>
      <c r="F632" s="6"/>
      <c r="G632" s="7"/>
      <c r="H632" s="6"/>
      <c r="I632" s="7"/>
      <c r="J632" s="6"/>
      <c r="K632" s="7"/>
      <c r="L632" s="6"/>
      <c r="M632" s="7"/>
      <c r="N632" s="6"/>
      <c r="O632" s="7"/>
      <c r="P632" s="6"/>
      <c r="Q632" s="7"/>
      <c r="R632" s="6"/>
      <c r="S632" s="7"/>
      <c r="T632" s="6"/>
      <c r="U632" s="7"/>
      <c r="V632" s="6"/>
      <c r="W632" s="7"/>
      <c r="X632" s="6"/>
      <c r="Y632" s="7"/>
    </row>
    <row r="633" spans="2:25" s="9" customFormat="1" ht="12.75">
      <c r="B633" s="23"/>
      <c r="C633" s="24"/>
      <c r="D633" s="25"/>
      <c r="E633" s="26"/>
      <c r="F633" s="25"/>
      <c r="G633" s="26"/>
      <c r="H633" s="25"/>
      <c r="I633" s="26"/>
      <c r="J633" s="25"/>
      <c r="K633" s="26"/>
      <c r="L633" s="25"/>
      <c r="M633" s="26"/>
      <c r="N633" s="25"/>
      <c r="O633" s="26"/>
      <c r="P633" s="25"/>
      <c r="Q633" s="26"/>
      <c r="R633" s="25"/>
      <c r="S633" s="26"/>
      <c r="T633" s="25"/>
      <c r="U633" s="26"/>
      <c r="V633" s="25"/>
      <c r="W633" s="26"/>
      <c r="X633" s="25"/>
      <c r="Y633" s="26"/>
    </row>
    <row r="634" ht="15.75" thickBot="1">
      <c r="C634" s="4" t="s">
        <v>41</v>
      </c>
    </row>
    <row r="635" spans="2:25" s="18" customFormat="1" ht="12.75" thickBot="1">
      <c r="B635" s="16" t="s">
        <v>0</v>
      </c>
      <c r="C635" s="17" t="s">
        <v>1</v>
      </c>
      <c r="D635" s="100" t="s">
        <v>2</v>
      </c>
      <c r="E635" s="101"/>
      <c r="F635" s="100" t="s">
        <v>3</v>
      </c>
      <c r="G635" s="101"/>
      <c r="H635" s="100" t="s">
        <v>4</v>
      </c>
      <c r="I635" s="101"/>
      <c r="J635" s="105" t="s">
        <v>5</v>
      </c>
      <c r="K635" s="106"/>
      <c r="L635" s="100" t="s">
        <v>6</v>
      </c>
      <c r="M635" s="101"/>
      <c r="N635" s="100" t="s">
        <v>7</v>
      </c>
      <c r="O635" s="101"/>
      <c r="P635" s="100" t="s">
        <v>8</v>
      </c>
      <c r="Q635" s="101"/>
      <c r="R635" s="100" t="s">
        <v>9</v>
      </c>
      <c r="S635" s="101"/>
      <c r="T635" s="100" t="s">
        <v>10</v>
      </c>
      <c r="U635" s="101"/>
      <c r="V635" s="100" t="s">
        <v>11</v>
      </c>
      <c r="W635" s="101"/>
      <c r="X635" s="100" t="s">
        <v>12</v>
      </c>
      <c r="Y635" s="102"/>
    </row>
    <row r="636" spans="2:25" s="9" customFormat="1" ht="12.75">
      <c r="B636" s="8">
        <v>1</v>
      </c>
      <c r="C636" s="13" t="s">
        <v>18</v>
      </c>
      <c r="D636" s="6">
        <f>D8*0.45</f>
        <v>4.95</v>
      </c>
      <c r="E636" s="7">
        <v>10</v>
      </c>
      <c r="F636" s="6">
        <f>D8*0.6</f>
        <v>6.6</v>
      </c>
      <c r="G636" s="7">
        <v>5</v>
      </c>
      <c r="H636" s="6">
        <f>D8*0.65</f>
        <v>7.15</v>
      </c>
      <c r="I636" s="7">
        <v>5</v>
      </c>
      <c r="J636" s="6">
        <f>D8*0.7</f>
        <v>7.699999999999999</v>
      </c>
      <c r="K636" s="7">
        <v>5</v>
      </c>
      <c r="L636" s="6">
        <f>D8*0.75</f>
        <v>8.25</v>
      </c>
      <c r="M636" s="7">
        <v>4</v>
      </c>
      <c r="N636" s="6">
        <f>D8*0.8</f>
        <v>8.8</v>
      </c>
      <c r="O636" s="7">
        <v>3</v>
      </c>
      <c r="P636" s="6">
        <f>D8*0.8</f>
        <v>8.8</v>
      </c>
      <c r="Q636" s="7">
        <v>3</v>
      </c>
      <c r="R636" s="6">
        <f>D8*0.8</f>
        <v>8.8</v>
      </c>
      <c r="S636" s="7">
        <v>3</v>
      </c>
      <c r="T636" s="6"/>
      <c r="U636" s="7"/>
      <c r="V636" s="6"/>
      <c r="W636" s="7"/>
      <c r="X636" s="6"/>
      <c r="Y636" s="7"/>
    </row>
    <row r="637" spans="2:25" s="9" customFormat="1" ht="12.75">
      <c r="B637" s="58">
        <v>2</v>
      </c>
      <c r="C637" s="59" t="s">
        <v>27</v>
      </c>
      <c r="D637" s="60">
        <f>D7*0.45</f>
        <v>4.95</v>
      </c>
      <c r="E637" s="61">
        <v>10</v>
      </c>
      <c r="F637" s="60">
        <f>D7*0.65</f>
        <v>7.15</v>
      </c>
      <c r="G637" s="61">
        <v>2</v>
      </c>
      <c r="H637" s="60">
        <f>D7*0.7</f>
        <v>7.699999999999999</v>
      </c>
      <c r="I637" s="61">
        <v>2</v>
      </c>
      <c r="J637" s="60">
        <f>D7*0.7</f>
        <v>7.699999999999999</v>
      </c>
      <c r="K637" s="61">
        <v>2</v>
      </c>
      <c r="L637" s="6"/>
      <c r="M637" s="7"/>
      <c r="N637" s="6"/>
      <c r="O637" s="7"/>
      <c r="P637" s="6"/>
      <c r="Q637" s="7"/>
      <c r="R637" s="6"/>
      <c r="S637" s="7"/>
      <c r="T637" s="6"/>
      <c r="U637" s="7"/>
      <c r="V637" s="6"/>
      <c r="W637" s="7"/>
      <c r="X637" s="6"/>
      <c r="Y637" s="7"/>
    </row>
    <row r="638" spans="2:25" s="9" customFormat="1" ht="12.75">
      <c r="B638" s="8"/>
      <c r="C638" s="29"/>
      <c r="D638" s="6"/>
      <c r="E638" s="7"/>
      <c r="F638" s="6"/>
      <c r="G638" s="7"/>
      <c r="H638" s="6"/>
      <c r="I638" s="7"/>
      <c r="J638" s="6"/>
      <c r="K638" s="7"/>
      <c r="L638" s="6"/>
      <c r="M638" s="7"/>
      <c r="N638" s="6"/>
      <c r="O638" s="7"/>
      <c r="P638" s="6"/>
      <c r="Q638" s="7"/>
      <c r="R638" s="6"/>
      <c r="S638" s="7"/>
      <c r="T638" s="6"/>
      <c r="U638" s="7"/>
      <c r="V638" s="6"/>
      <c r="W638" s="7"/>
      <c r="X638" s="6"/>
      <c r="Y638" s="7"/>
    </row>
    <row r="639" spans="2:25" s="9" customFormat="1" ht="12.75">
      <c r="B639" s="8"/>
      <c r="C639" s="28"/>
      <c r="D639" s="6"/>
      <c r="E639" s="7"/>
      <c r="F639" s="6"/>
      <c r="G639" s="7"/>
      <c r="H639" s="6"/>
      <c r="I639" s="7"/>
      <c r="J639" s="6"/>
      <c r="K639" s="7"/>
      <c r="L639" s="6"/>
      <c r="M639" s="7"/>
      <c r="N639" s="6"/>
      <c r="O639" s="7"/>
      <c r="P639" s="6"/>
      <c r="Q639" s="7"/>
      <c r="R639" s="6"/>
      <c r="S639" s="7"/>
      <c r="T639" s="6"/>
      <c r="U639" s="7"/>
      <c r="V639" s="6"/>
      <c r="W639" s="7"/>
      <c r="X639" s="6"/>
      <c r="Y639" s="7"/>
    </row>
    <row r="640" spans="2:25" s="9" customFormat="1" ht="12.75">
      <c r="B640" s="8"/>
      <c r="C640" s="13"/>
      <c r="D640" s="6"/>
      <c r="E640" s="7"/>
      <c r="F640" s="6"/>
      <c r="G640" s="7"/>
      <c r="H640" s="6"/>
      <c r="I640" s="7"/>
      <c r="J640" s="6"/>
      <c r="K640" s="7"/>
      <c r="L640" s="6"/>
      <c r="M640" s="7"/>
      <c r="N640" s="6"/>
      <c r="O640" s="7"/>
      <c r="P640" s="6"/>
      <c r="Q640" s="7"/>
      <c r="R640" s="6"/>
      <c r="S640" s="7"/>
      <c r="T640" s="6"/>
      <c r="U640" s="7"/>
      <c r="V640" s="6"/>
      <c r="W640" s="7"/>
      <c r="X640" s="6"/>
      <c r="Y640" s="7"/>
    </row>
    <row r="641" spans="2:25" s="9" customFormat="1" ht="12.75">
      <c r="B641" s="8"/>
      <c r="C641" s="13"/>
      <c r="D641" s="6"/>
      <c r="E641" s="7"/>
      <c r="F641" s="6"/>
      <c r="G641" s="7"/>
      <c r="H641" s="6"/>
      <c r="I641" s="7"/>
      <c r="J641" s="6"/>
      <c r="K641" s="7"/>
      <c r="L641" s="6"/>
      <c r="M641" s="7"/>
      <c r="N641" s="6"/>
      <c r="O641" s="7"/>
      <c r="P641" s="6"/>
      <c r="Q641" s="7"/>
      <c r="R641" s="6"/>
      <c r="S641" s="7"/>
      <c r="T641" s="6"/>
      <c r="U641" s="7"/>
      <c r="V641" s="6"/>
      <c r="W641" s="7"/>
      <c r="X641" s="6"/>
      <c r="Y641" s="7"/>
    </row>
    <row r="642" spans="2:25" s="9" customFormat="1" ht="12.75">
      <c r="B642" s="8"/>
      <c r="C642" s="13"/>
      <c r="D642" s="6"/>
      <c r="E642" s="7"/>
      <c r="F642" s="6"/>
      <c r="G642" s="7"/>
      <c r="H642" s="6"/>
      <c r="I642" s="7"/>
      <c r="J642" s="6"/>
      <c r="K642" s="7"/>
      <c r="L642" s="6"/>
      <c r="M642" s="7"/>
      <c r="N642" s="6"/>
      <c r="O642" s="7"/>
      <c r="P642" s="6"/>
      <c r="Q642" s="7"/>
      <c r="R642" s="6"/>
      <c r="S642" s="7"/>
      <c r="T642" s="6"/>
      <c r="U642" s="7"/>
      <c r="V642" s="6"/>
      <c r="W642" s="7"/>
      <c r="X642" s="6"/>
      <c r="Y642" s="7"/>
    </row>
    <row r="643" spans="2:25" s="9" customFormat="1" ht="12.75">
      <c r="B643" s="8"/>
      <c r="C643" s="13"/>
      <c r="D643" s="6"/>
      <c r="E643" s="7"/>
      <c r="F643" s="6"/>
      <c r="G643" s="7"/>
      <c r="H643" s="6"/>
      <c r="I643" s="7"/>
      <c r="J643" s="6"/>
      <c r="K643" s="7"/>
      <c r="L643" s="6"/>
      <c r="M643" s="7"/>
      <c r="N643" s="6"/>
      <c r="O643" s="7"/>
      <c r="P643" s="6"/>
      <c r="Q643" s="7"/>
      <c r="R643" s="6"/>
      <c r="S643" s="7"/>
      <c r="T643" s="6"/>
      <c r="U643" s="7"/>
      <c r="V643" s="6"/>
      <c r="W643" s="7"/>
      <c r="X643" s="6"/>
      <c r="Y643" s="7"/>
    </row>
    <row r="644" spans="2:25" s="9" customFormat="1" ht="12.75">
      <c r="B644" s="23"/>
      <c r="C644" s="24"/>
      <c r="D644" s="25"/>
      <c r="E644" s="26"/>
      <c r="F644" s="25"/>
      <c r="G644" s="26"/>
      <c r="H644" s="25"/>
      <c r="I644" s="26"/>
      <c r="J644" s="25"/>
      <c r="K644" s="26"/>
      <c r="L644" s="25"/>
      <c r="M644" s="26"/>
      <c r="N644" s="25"/>
      <c r="O644" s="26"/>
      <c r="P644" s="25"/>
      <c r="Q644" s="26"/>
      <c r="R644" s="25"/>
      <c r="S644" s="26"/>
      <c r="T644" s="25"/>
      <c r="U644" s="26"/>
      <c r="V644" s="25"/>
      <c r="W644" s="26"/>
      <c r="X644" s="25"/>
      <c r="Y644" s="26"/>
    </row>
    <row r="647" spans="3:13" ht="18">
      <c r="C647" s="94" t="s">
        <v>68</v>
      </c>
      <c r="D647" s="95"/>
      <c r="E647" s="95"/>
      <c r="F647" s="95"/>
      <c r="G647" s="95"/>
      <c r="H647" s="95"/>
      <c r="I647" s="95"/>
      <c r="J647" s="95"/>
      <c r="K647" s="95"/>
      <c r="L647" s="95"/>
      <c r="M647" s="95"/>
    </row>
    <row r="648" spans="2:26" ht="12.75">
      <c r="B648" s="10"/>
      <c r="C648" s="11"/>
      <c r="D648" s="10"/>
      <c r="E648" s="12"/>
      <c r="F648" s="10"/>
      <c r="G648" s="12"/>
      <c r="H648" s="10"/>
      <c r="I648" s="12"/>
      <c r="J648" s="10"/>
      <c r="K648" s="12"/>
      <c r="L648" s="10"/>
      <c r="M648" s="12"/>
      <c r="N648" s="10"/>
      <c r="O648" s="12"/>
      <c r="P648" s="10"/>
      <c r="Q648" s="12"/>
      <c r="R648" s="10"/>
      <c r="S648" s="12"/>
      <c r="T648" s="10"/>
      <c r="U648" s="12"/>
      <c r="V648" s="10"/>
      <c r="W648" s="12"/>
      <c r="X648" s="10"/>
      <c r="Y648" s="12"/>
      <c r="Z648" s="11"/>
    </row>
    <row r="651" ht="15.75" thickBot="1">
      <c r="C651" s="4" t="s">
        <v>79</v>
      </c>
    </row>
    <row r="652" spans="2:25" s="18" customFormat="1" ht="12.75" thickBot="1">
      <c r="B652" s="16" t="s">
        <v>0</v>
      </c>
      <c r="C652" s="17" t="s">
        <v>1</v>
      </c>
      <c r="D652" s="100" t="s">
        <v>2</v>
      </c>
      <c r="E652" s="101"/>
      <c r="F652" s="100" t="s">
        <v>3</v>
      </c>
      <c r="G652" s="101"/>
      <c r="H652" s="100" t="s">
        <v>4</v>
      </c>
      <c r="I652" s="101"/>
      <c r="J652" s="105" t="s">
        <v>5</v>
      </c>
      <c r="K652" s="106"/>
      <c r="L652" s="100" t="s">
        <v>6</v>
      </c>
      <c r="M652" s="101"/>
      <c r="N652" s="96" t="s">
        <v>7</v>
      </c>
      <c r="O652" s="97"/>
      <c r="P652" s="96" t="s">
        <v>8</v>
      </c>
      <c r="Q652" s="97"/>
      <c r="R652" s="96" t="s">
        <v>9</v>
      </c>
      <c r="S652" s="97"/>
      <c r="T652" s="100" t="s">
        <v>10</v>
      </c>
      <c r="U652" s="101"/>
      <c r="V652" s="100" t="s">
        <v>11</v>
      </c>
      <c r="W652" s="101"/>
      <c r="X652" s="100" t="s">
        <v>12</v>
      </c>
      <c r="Y652" s="102"/>
    </row>
    <row r="653" spans="2:25" s="9" customFormat="1" ht="12.75">
      <c r="B653" s="8">
        <v>1</v>
      </c>
      <c r="C653" s="73" t="s">
        <v>27</v>
      </c>
      <c r="D653" s="6">
        <f>D7*0.45</f>
        <v>4.95</v>
      </c>
      <c r="E653" s="7">
        <v>10</v>
      </c>
      <c r="F653" s="6">
        <f>D7*0.7</f>
        <v>7.699999999999999</v>
      </c>
      <c r="G653" s="7">
        <v>3</v>
      </c>
      <c r="H653" s="6">
        <f>D7*0.75</f>
        <v>8.25</v>
      </c>
      <c r="I653" s="7">
        <v>2</v>
      </c>
      <c r="J653" s="6">
        <f>D7*0.85</f>
        <v>9.35</v>
      </c>
      <c r="K653" s="7">
        <v>1</v>
      </c>
      <c r="L653" s="6">
        <f>D7*0.9</f>
        <v>9.9</v>
      </c>
      <c r="M653" s="7">
        <v>1</v>
      </c>
      <c r="N653" s="74">
        <f>D7*1</f>
        <v>11</v>
      </c>
      <c r="O653" s="75"/>
      <c r="P653" s="74">
        <f>D7*1.02</f>
        <v>11.22</v>
      </c>
      <c r="Q653" s="75"/>
      <c r="R653" s="74">
        <f>D7*1.04</f>
        <v>11.440000000000001</v>
      </c>
      <c r="S653" s="75"/>
      <c r="T653" s="6"/>
      <c r="U653" s="7"/>
      <c r="V653" s="6"/>
      <c r="W653" s="7"/>
      <c r="X653" s="6"/>
      <c r="Y653" s="7"/>
    </row>
    <row r="654" spans="2:25" s="9" customFormat="1" ht="12.75">
      <c r="B654" s="8">
        <v>2</v>
      </c>
      <c r="C654" s="73" t="s">
        <v>18</v>
      </c>
      <c r="D654" s="6">
        <f>D8*0.45</f>
        <v>4.95</v>
      </c>
      <c r="E654" s="7">
        <v>10</v>
      </c>
      <c r="F654" s="6">
        <f>D8*0.7</f>
        <v>7.699999999999999</v>
      </c>
      <c r="G654" s="7">
        <v>3</v>
      </c>
      <c r="H654" s="6">
        <f>D8*0.75</f>
        <v>8.25</v>
      </c>
      <c r="I654" s="7">
        <v>2</v>
      </c>
      <c r="J654" s="6">
        <f>D8*0.85</f>
        <v>9.35</v>
      </c>
      <c r="K654" s="7">
        <v>1</v>
      </c>
      <c r="L654" s="6">
        <f>D8*0.9</f>
        <v>9.9</v>
      </c>
      <c r="M654" s="7">
        <v>1</v>
      </c>
      <c r="N654" s="74">
        <f>D8*1</f>
        <v>11</v>
      </c>
      <c r="O654" s="75"/>
      <c r="P654" s="74">
        <f>D8*1.02</f>
        <v>11.22</v>
      </c>
      <c r="Q654" s="75"/>
      <c r="R654" s="74">
        <f>D8*1.04</f>
        <v>11.440000000000001</v>
      </c>
      <c r="S654" s="75"/>
      <c r="T654" s="6"/>
      <c r="U654" s="7"/>
      <c r="V654" s="6"/>
      <c r="W654" s="7"/>
      <c r="X654" s="6"/>
      <c r="Y654" s="7"/>
    </row>
    <row r="655" spans="2:25" s="9" customFormat="1" ht="12.75">
      <c r="B655" s="8">
        <v>3</v>
      </c>
      <c r="C655" s="73" t="s">
        <v>28</v>
      </c>
      <c r="D655" s="6">
        <f>D9*0.45</f>
        <v>4.95</v>
      </c>
      <c r="E655" s="7">
        <v>8</v>
      </c>
      <c r="F655" s="6">
        <f>D9*0.7</f>
        <v>7.699999999999999</v>
      </c>
      <c r="G655" s="7">
        <v>3</v>
      </c>
      <c r="H655" s="6">
        <f>D9*0.75</f>
        <v>8.25</v>
      </c>
      <c r="I655" s="7">
        <v>2</v>
      </c>
      <c r="J655" s="6">
        <f>D9*0.85</f>
        <v>9.35</v>
      </c>
      <c r="K655" s="7">
        <v>1</v>
      </c>
      <c r="L655" s="6">
        <f>D9*0.9</f>
        <v>9.9</v>
      </c>
      <c r="M655" s="7">
        <v>1</v>
      </c>
      <c r="N655" s="74">
        <f>D9*1</f>
        <v>11</v>
      </c>
      <c r="O655" s="75"/>
      <c r="P655" s="74">
        <f>D9*1.015</f>
        <v>11.165</v>
      </c>
      <c r="Q655" s="75"/>
      <c r="R655" s="76"/>
      <c r="S655" s="77"/>
      <c r="T655" s="6"/>
      <c r="U655" s="7"/>
      <c r="V655" s="6"/>
      <c r="W655" s="7"/>
      <c r="X655" s="6"/>
      <c r="Y655" s="7"/>
    </row>
    <row r="656" spans="2:25" s="9" customFormat="1" ht="12.75">
      <c r="B656" s="66"/>
      <c r="C656" s="67"/>
      <c r="D656" s="68"/>
      <c r="E656" s="52"/>
      <c r="F656" s="68"/>
      <c r="G656" s="52"/>
      <c r="H656" s="68"/>
      <c r="I656" s="52"/>
      <c r="J656" s="68"/>
      <c r="K656" s="52"/>
      <c r="L656" s="68"/>
      <c r="M656" s="52"/>
      <c r="N656" s="68"/>
      <c r="O656" s="52"/>
      <c r="P656" s="68"/>
      <c r="Q656" s="52"/>
      <c r="R656" s="68"/>
      <c r="S656" s="52"/>
      <c r="T656" s="68"/>
      <c r="U656" s="52"/>
      <c r="V656" s="68"/>
      <c r="W656" s="52"/>
      <c r="X656" s="68"/>
      <c r="Y656" s="52"/>
    </row>
    <row r="657" spans="2:25" s="9" customFormat="1" ht="12.75">
      <c r="B657" s="8">
        <v>4</v>
      </c>
      <c r="C657" s="29" t="s">
        <v>48</v>
      </c>
      <c r="D657" s="6"/>
      <c r="E657" s="52">
        <v>6</v>
      </c>
      <c r="F657" s="6"/>
      <c r="G657" s="7">
        <v>6</v>
      </c>
      <c r="H657" s="6"/>
      <c r="I657" s="7"/>
      <c r="J657" s="6"/>
      <c r="K657" s="7"/>
      <c r="L657" s="6"/>
      <c r="M657" s="7"/>
      <c r="N657" s="6"/>
      <c r="O657" s="7"/>
      <c r="P657" s="6"/>
      <c r="Q657" s="7"/>
      <c r="R657" s="6"/>
      <c r="S657" s="7"/>
      <c r="T657" s="6"/>
      <c r="U657" s="7"/>
      <c r="V657" s="6"/>
      <c r="W657" s="7"/>
      <c r="X657" s="6"/>
      <c r="Y657" s="7"/>
    </row>
    <row r="658" spans="2:25" s="9" customFormat="1" ht="12.75">
      <c r="B658" s="8">
        <v>5</v>
      </c>
      <c r="C658" s="13" t="s">
        <v>22</v>
      </c>
      <c r="D658" s="40" t="s">
        <v>43</v>
      </c>
      <c r="E658" s="52">
        <v>30</v>
      </c>
      <c r="F658" s="6"/>
      <c r="G658" s="7">
        <v>15</v>
      </c>
      <c r="H658" s="6"/>
      <c r="I658" s="7"/>
      <c r="J658" s="6"/>
      <c r="K658" s="7"/>
      <c r="L658" s="6"/>
      <c r="M658" s="7"/>
      <c r="N658" s="6"/>
      <c r="O658" s="7"/>
      <c r="P658" s="6"/>
      <c r="Q658" s="7"/>
      <c r="R658" s="6"/>
      <c r="S658" s="7"/>
      <c r="T658" s="6"/>
      <c r="U658" s="7"/>
      <c r="V658" s="6"/>
      <c r="W658" s="7"/>
      <c r="X658" s="6"/>
      <c r="Y658" s="7"/>
    </row>
    <row r="659" spans="2:25" s="9" customFormat="1" ht="12.75">
      <c r="B659" s="8"/>
      <c r="C659" s="13"/>
      <c r="D659" s="40"/>
      <c r="E659" s="7"/>
      <c r="F659" s="6"/>
      <c r="G659" s="7"/>
      <c r="H659" s="6"/>
      <c r="I659" s="7"/>
      <c r="J659" s="6"/>
      <c r="K659" s="7"/>
      <c r="L659" s="6"/>
      <c r="M659" s="7"/>
      <c r="N659" s="6"/>
      <c r="O659" s="7"/>
      <c r="P659" s="6"/>
      <c r="Q659" s="7"/>
      <c r="R659" s="6"/>
      <c r="S659" s="7"/>
      <c r="T659" s="6"/>
      <c r="U659" s="7"/>
      <c r="V659" s="6"/>
      <c r="W659" s="7"/>
      <c r="X659" s="6"/>
      <c r="Y659" s="7"/>
    </row>
    <row r="660" spans="2:25" s="9" customFormat="1" ht="12.75">
      <c r="B660" s="8"/>
      <c r="C660" s="13"/>
      <c r="D660" s="6"/>
      <c r="E660" s="7"/>
      <c r="F660" s="6"/>
      <c r="G660" s="7"/>
      <c r="H660" s="6"/>
      <c r="I660" s="7"/>
      <c r="J660" s="6"/>
      <c r="K660" s="7"/>
      <c r="L660" s="6"/>
      <c r="M660" s="7"/>
      <c r="N660" s="6"/>
      <c r="O660" s="7"/>
      <c r="P660" s="6"/>
      <c r="Q660" s="7"/>
      <c r="R660" s="6"/>
      <c r="S660" s="7"/>
      <c r="T660" s="6"/>
      <c r="U660" s="7"/>
      <c r="V660" s="6"/>
      <c r="W660" s="7"/>
      <c r="X660" s="6"/>
      <c r="Y660" s="7"/>
    </row>
    <row r="661" spans="2:25" s="9" customFormat="1" ht="12.75">
      <c r="B661" s="23"/>
      <c r="C661" s="24"/>
      <c r="D661" s="25"/>
      <c r="E661" s="26"/>
      <c r="F661" s="25"/>
      <c r="G661" s="26"/>
      <c r="H661" s="25"/>
      <c r="I661" s="26"/>
      <c r="J661" s="25"/>
      <c r="K661" s="26"/>
      <c r="L661" s="25"/>
      <c r="M661" s="26"/>
      <c r="N661" s="25"/>
      <c r="O661" s="26"/>
      <c r="P661" s="25"/>
      <c r="Q661" s="26"/>
      <c r="R661" s="25"/>
      <c r="S661" s="26"/>
      <c r="T661" s="25"/>
      <c r="U661" s="26"/>
      <c r="V661" s="25"/>
      <c r="W661" s="26"/>
      <c r="X661" s="25"/>
      <c r="Y661" s="26"/>
    </row>
    <row r="662" ht="15.75" thickBot="1">
      <c r="C662" s="4" t="s">
        <v>76</v>
      </c>
    </row>
    <row r="663" spans="2:25" s="18" customFormat="1" ht="12.75" thickBot="1">
      <c r="B663" s="16" t="s">
        <v>0</v>
      </c>
      <c r="C663" s="17" t="s">
        <v>1</v>
      </c>
      <c r="D663" s="100" t="s">
        <v>2</v>
      </c>
      <c r="E663" s="101"/>
      <c r="F663" s="100" t="s">
        <v>3</v>
      </c>
      <c r="G663" s="101"/>
      <c r="H663" s="100" t="s">
        <v>4</v>
      </c>
      <c r="I663" s="101"/>
      <c r="J663" s="105" t="s">
        <v>5</v>
      </c>
      <c r="K663" s="106"/>
      <c r="L663" s="100" t="s">
        <v>6</v>
      </c>
      <c r="M663" s="101"/>
      <c r="N663" s="100" t="s">
        <v>7</v>
      </c>
      <c r="O663" s="101"/>
      <c r="P663" s="100" t="s">
        <v>8</v>
      </c>
      <c r="Q663" s="101"/>
      <c r="R663" s="100" t="s">
        <v>9</v>
      </c>
      <c r="S663" s="101"/>
      <c r="T663" s="100" t="s">
        <v>10</v>
      </c>
      <c r="U663" s="101"/>
      <c r="V663" s="100" t="s">
        <v>11</v>
      </c>
      <c r="W663" s="101"/>
      <c r="X663" s="100" t="s">
        <v>12</v>
      </c>
      <c r="Y663" s="102"/>
    </row>
    <row r="664" spans="2:25" s="9" customFormat="1" ht="12.75">
      <c r="B664" s="8">
        <v>1</v>
      </c>
      <c r="C664" s="13" t="s">
        <v>77</v>
      </c>
      <c r="D664" s="6" t="e">
        <f>D11*0.45</f>
        <v>#VALUE!</v>
      </c>
      <c r="E664" s="7">
        <v>10</v>
      </c>
      <c r="F664" s="6" t="e">
        <f>D11*0.65</f>
        <v>#VALUE!</v>
      </c>
      <c r="G664" s="7">
        <v>3</v>
      </c>
      <c r="H664" s="6" t="e">
        <f>D11*0.7</f>
        <v>#VALUE!</v>
      </c>
      <c r="I664" s="7">
        <v>2</v>
      </c>
      <c r="J664" s="6" t="e">
        <f>D11*0.7</f>
        <v>#VALUE!</v>
      </c>
      <c r="K664" s="7">
        <v>2</v>
      </c>
      <c r="L664" s="6" t="e">
        <f>D11*0.75</f>
        <v>#VALUE!</v>
      </c>
      <c r="M664" s="7">
        <v>2</v>
      </c>
      <c r="N664" s="6"/>
      <c r="O664" s="7"/>
      <c r="P664" s="6"/>
      <c r="Q664" s="7"/>
      <c r="R664" s="6"/>
      <c r="S664" s="7"/>
      <c r="T664" s="6"/>
      <c r="U664" s="7"/>
      <c r="V664" s="6"/>
      <c r="W664" s="7"/>
      <c r="X664" s="6"/>
      <c r="Y664" s="7"/>
    </row>
    <row r="665" spans="2:25" s="9" customFormat="1" ht="12.75">
      <c r="B665" s="8">
        <v>2</v>
      </c>
      <c r="C665" s="29" t="s">
        <v>75</v>
      </c>
      <c r="D665" s="6"/>
      <c r="E665" s="52">
        <v>10</v>
      </c>
      <c r="F665" s="6"/>
      <c r="G665" s="52">
        <v>5</v>
      </c>
      <c r="H665" s="6"/>
      <c r="I665" s="7">
        <v>3</v>
      </c>
      <c r="J665" s="6"/>
      <c r="K665" s="7">
        <v>3</v>
      </c>
      <c r="L665" s="6"/>
      <c r="M665" s="7">
        <v>3</v>
      </c>
      <c r="N665" s="6"/>
      <c r="O665" s="7"/>
      <c r="P665" s="6"/>
      <c r="Q665" s="7"/>
      <c r="R665" s="6"/>
      <c r="S665" s="7"/>
      <c r="T665" s="6"/>
      <c r="U665" s="7"/>
      <c r="V665" s="6"/>
      <c r="W665" s="7"/>
      <c r="X665" s="6"/>
      <c r="Y665" s="7"/>
    </row>
    <row r="666" spans="2:25" s="9" customFormat="1" ht="12.75">
      <c r="B666" s="8">
        <v>3</v>
      </c>
      <c r="C666" s="83" t="s">
        <v>80</v>
      </c>
      <c r="D666" s="6"/>
      <c r="E666" s="52">
        <v>3</v>
      </c>
      <c r="F666" s="6"/>
      <c r="G666" s="52">
        <v>1</v>
      </c>
      <c r="H666" s="6"/>
      <c r="I666" s="52">
        <v>1</v>
      </c>
      <c r="J666" s="78"/>
      <c r="K666" s="79" t="s">
        <v>46</v>
      </c>
      <c r="L666" s="78"/>
      <c r="M666" s="79" t="s">
        <v>46</v>
      </c>
      <c r="N666" s="78"/>
      <c r="O666" s="79" t="s">
        <v>46</v>
      </c>
      <c r="P666" s="6"/>
      <c r="Q666" s="7"/>
      <c r="R666" s="6"/>
      <c r="S666" s="7"/>
      <c r="T666" s="6"/>
      <c r="U666" s="7"/>
      <c r="V666" s="6"/>
      <c r="W666" s="7"/>
      <c r="X666" s="6"/>
      <c r="Y666" s="7"/>
    </row>
    <row r="667" spans="2:25" s="9" customFormat="1" ht="12.75">
      <c r="B667" s="66"/>
      <c r="C667" s="67"/>
      <c r="D667" s="68"/>
      <c r="E667" s="52"/>
      <c r="F667" s="68"/>
      <c r="G667" s="52"/>
      <c r="H667" s="68"/>
      <c r="I667" s="52"/>
      <c r="J667" s="68"/>
      <c r="K667" s="52"/>
      <c r="L667" s="68"/>
      <c r="M667" s="52"/>
      <c r="N667" s="68"/>
      <c r="O667" s="52"/>
      <c r="P667" s="68"/>
      <c r="Q667" s="52"/>
      <c r="R667" s="68"/>
      <c r="S667" s="52"/>
      <c r="T667" s="68"/>
      <c r="U667" s="52"/>
      <c r="V667" s="68"/>
      <c r="W667" s="52"/>
      <c r="X667" s="68"/>
      <c r="Y667" s="52"/>
    </row>
    <row r="668" spans="2:25" s="9" customFormat="1" ht="12.75">
      <c r="B668" s="8">
        <v>4</v>
      </c>
      <c r="C668" s="13" t="s">
        <v>17</v>
      </c>
      <c r="D668" s="6" t="e">
        <f>D11*0.65</f>
        <v>#VALUE!</v>
      </c>
      <c r="E668" s="7">
        <v>5</v>
      </c>
      <c r="F668" s="6" t="e">
        <f>D11*0.7</f>
        <v>#VALUE!</v>
      </c>
      <c r="G668" s="7">
        <v>5</v>
      </c>
      <c r="H668" s="6" t="e">
        <f>D11*0.75</f>
        <v>#VALUE!</v>
      </c>
      <c r="I668" s="7">
        <v>4</v>
      </c>
      <c r="J668" s="6" t="e">
        <f>D11*0.8</f>
        <v>#VALUE!</v>
      </c>
      <c r="K668" s="7">
        <v>4</v>
      </c>
      <c r="L668" s="6" t="e">
        <f>D11*0.8</f>
        <v>#VALUE!</v>
      </c>
      <c r="M668" s="7">
        <v>4</v>
      </c>
      <c r="N668" s="6"/>
      <c r="O668" s="7"/>
      <c r="P668" s="6"/>
      <c r="Q668" s="7"/>
      <c r="R668" s="6"/>
      <c r="S668" s="7"/>
      <c r="T668" s="6"/>
      <c r="U668" s="7"/>
      <c r="V668" s="6"/>
      <c r="W668" s="7"/>
      <c r="X668" s="6"/>
      <c r="Y668" s="7"/>
    </row>
    <row r="669" spans="2:25" s="9" customFormat="1" ht="12.75">
      <c r="B669" s="8">
        <v>5</v>
      </c>
      <c r="C669" s="13" t="s">
        <v>30</v>
      </c>
      <c r="D669" s="6" t="e">
        <f>D12*0.45</f>
        <v>#VALUE!</v>
      </c>
      <c r="E669" s="7">
        <v>10</v>
      </c>
      <c r="F669" s="6" t="e">
        <f>D12*0.6</f>
        <v>#VALUE!</v>
      </c>
      <c r="G669" s="7">
        <v>5</v>
      </c>
      <c r="H669" s="6" t="e">
        <f>D12*0.65</f>
        <v>#VALUE!</v>
      </c>
      <c r="I669" s="7">
        <v>5</v>
      </c>
      <c r="J669" s="6" t="e">
        <f>D12*0.7</f>
        <v>#VALUE!</v>
      </c>
      <c r="K669" s="7">
        <v>5</v>
      </c>
      <c r="L669" s="6" t="e">
        <f>D12*0.75</f>
        <v>#VALUE!</v>
      </c>
      <c r="M669" s="7">
        <v>4</v>
      </c>
      <c r="N669" s="6" t="e">
        <f>D12*0.75</f>
        <v>#VALUE!</v>
      </c>
      <c r="O669" s="7">
        <v>4</v>
      </c>
      <c r="P669" s="6"/>
      <c r="Q669" s="7"/>
      <c r="R669" s="6"/>
      <c r="S669" s="7"/>
      <c r="T669" s="6"/>
      <c r="U669" s="7"/>
      <c r="V669" s="6"/>
      <c r="W669" s="7"/>
      <c r="X669" s="6"/>
      <c r="Y669" s="7"/>
    </row>
    <row r="670" spans="2:25" s="9" customFormat="1" ht="12.75">
      <c r="B670" s="8">
        <v>6</v>
      </c>
      <c r="C670" s="13" t="s">
        <v>72</v>
      </c>
      <c r="D670" s="6"/>
      <c r="E670" s="7">
        <v>10</v>
      </c>
      <c r="F670" s="6"/>
      <c r="G670" s="7"/>
      <c r="H670" s="6"/>
      <c r="I670" s="7"/>
      <c r="J670" s="6"/>
      <c r="K670" s="7"/>
      <c r="L670" s="6"/>
      <c r="M670" s="7"/>
      <c r="N670" s="6"/>
      <c r="O670" s="7"/>
      <c r="P670" s="6"/>
      <c r="Q670" s="7"/>
      <c r="R670" s="6"/>
      <c r="S670" s="7"/>
      <c r="T670" s="6"/>
      <c r="U670" s="7"/>
      <c r="V670" s="6"/>
      <c r="W670" s="7"/>
      <c r="X670" s="6"/>
      <c r="Y670" s="7"/>
    </row>
    <row r="671" spans="2:25" s="9" customFormat="1" ht="12.75">
      <c r="B671" s="8">
        <v>7</v>
      </c>
      <c r="C671" s="29" t="s">
        <v>47</v>
      </c>
      <c r="D671" s="6"/>
      <c r="E671" s="52">
        <v>6</v>
      </c>
      <c r="F671" s="6"/>
      <c r="G671" s="7">
        <v>6</v>
      </c>
      <c r="H671" s="6"/>
      <c r="I671" s="7">
        <v>6</v>
      </c>
      <c r="J671" s="6"/>
      <c r="K671" s="7"/>
      <c r="L671" s="6"/>
      <c r="M671" s="7"/>
      <c r="N671" s="6"/>
      <c r="O671" s="7"/>
      <c r="P671" s="6"/>
      <c r="Q671" s="7"/>
      <c r="R671" s="6"/>
      <c r="S671" s="7"/>
      <c r="T671" s="6"/>
      <c r="U671" s="7"/>
      <c r="V671" s="6"/>
      <c r="W671" s="7"/>
      <c r="X671" s="6"/>
      <c r="Y671" s="7"/>
    </row>
    <row r="672" spans="2:25" s="9" customFormat="1" ht="12.75">
      <c r="B672" s="8">
        <v>8</v>
      </c>
      <c r="C672" s="29" t="s">
        <v>21</v>
      </c>
      <c r="D672" s="6"/>
      <c r="E672" s="52">
        <v>8</v>
      </c>
      <c r="F672" s="6"/>
      <c r="G672" s="7">
        <v>8</v>
      </c>
      <c r="H672" s="6"/>
      <c r="I672" s="7"/>
      <c r="J672" s="6"/>
      <c r="K672" s="7"/>
      <c r="L672" s="6"/>
      <c r="M672" s="7"/>
      <c r="N672" s="6"/>
      <c r="O672" s="7"/>
      <c r="P672" s="6"/>
      <c r="Q672" s="7"/>
      <c r="R672" s="6"/>
      <c r="S672" s="7"/>
      <c r="T672" s="6"/>
      <c r="U672" s="7"/>
      <c r="V672" s="6"/>
      <c r="W672" s="7"/>
      <c r="X672" s="6"/>
      <c r="Y672" s="7"/>
    </row>
    <row r="673" spans="2:25" s="9" customFormat="1" ht="12.75">
      <c r="B673" s="8">
        <v>9</v>
      </c>
      <c r="C673" s="13" t="s">
        <v>22</v>
      </c>
      <c r="D673" s="40" t="s">
        <v>43</v>
      </c>
      <c r="E673" s="52">
        <v>30</v>
      </c>
      <c r="F673" s="6"/>
      <c r="G673" s="7">
        <v>15</v>
      </c>
      <c r="H673" s="6"/>
      <c r="I673" s="7">
        <v>15</v>
      </c>
      <c r="J673" s="6"/>
      <c r="K673" s="7"/>
      <c r="L673" s="6"/>
      <c r="M673" s="7"/>
      <c r="N673" s="6"/>
      <c r="O673" s="7"/>
      <c r="P673" s="6"/>
      <c r="Q673" s="7"/>
      <c r="R673" s="6"/>
      <c r="S673" s="7"/>
      <c r="T673" s="6"/>
      <c r="U673" s="7"/>
      <c r="V673" s="6"/>
      <c r="W673" s="7"/>
      <c r="X673" s="6"/>
      <c r="Y673" s="7"/>
    </row>
    <row r="674" spans="2:25" s="9" customFormat="1" ht="12.75">
      <c r="B674" s="8"/>
      <c r="C674" s="13"/>
      <c r="D674" s="6"/>
      <c r="E674" s="7"/>
      <c r="F674" s="6"/>
      <c r="G674" s="7"/>
      <c r="H674" s="6"/>
      <c r="I674" s="7"/>
      <c r="J674" s="6"/>
      <c r="K674" s="7"/>
      <c r="L674" s="6"/>
      <c r="M674" s="7"/>
      <c r="N674" s="6"/>
      <c r="O674" s="7"/>
      <c r="P674" s="6"/>
      <c r="Q674" s="7"/>
      <c r="R674" s="6"/>
      <c r="S674" s="7"/>
      <c r="T674" s="6"/>
      <c r="U674" s="7"/>
      <c r="V674" s="6"/>
      <c r="W674" s="7"/>
      <c r="X674" s="6"/>
      <c r="Y674" s="7"/>
    </row>
    <row r="675" spans="2:25" s="9" customFormat="1" ht="12.75">
      <c r="B675" s="23"/>
      <c r="C675" s="24"/>
      <c r="D675" s="25"/>
      <c r="E675" s="26"/>
      <c r="F675" s="25"/>
      <c r="G675" s="26"/>
      <c r="H675" s="25"/>
      <c r="I675" s="26"/>
      <c r="J675" s="25"/>
      <c r="K675" s="26"/>
      <c r="L675" s="25"/>
      <c r="M675" s="26"/>
      <c r="N675" s="25"/>
      <c r="O675" s="26"/>
      <c r="P675" s="25"/>
      <c r="Q675" s="26"/>
      <c r="R675" s="25"/>
      <c r="S675" s="26"/>
      <c r="T675" s="25"/>
      <c r="U675" s="26"/>
      <c r="V675" s="25"/>
      <c r="W675" s="26"/>
      <c r="X675" s="25"/>
      <c r="Y675" s="26"/>
    </row>
    <row r="676" spans="2:25" s="35" customFormat="1" ht="18">
      <c r="B676" s="33"/>
      <c r="C676" s="34"/>
      <c r="D676" s="33"/>
      <c r="E676" s="15"/>
      <c r="F676" s="33"/>
      <c r="G676" s="15"/>
      <c r="H676" s="33"/>
      <c r="I676" s="15"/>
      <c r="J676" s="33"/>
      <c r="K676" s="15"/>
      <c r="L676" s="33"/>
      <c r="M676" s="15"/>
      <c r="N676" s="33"/>
      <c r="O676" s="15"/>
      <c r="P676" s="33"/>
      <c r="Q676" s="15"/>
      <c r="R676" s="33"/>
      <c r="S676" s="15"/>
      <c r="T676" s="33"/>
      <c r="U676" s="15"/>
      <c r="V676" s="33"/>
      <c r="W676" s="15"/>
      <c r="X676" s="33"/>
      <c r="Y676" s="15"/>
    </row>
    <row r="677" spans="2:26" s="35" customFormat="1" ht="12.75">
      <c r="B677" s="36"/>
      <c r="C677" s="37"/>
      <c r="D677" s="36"/>
      <c r="E677" s="38"/>
      <c r="F677" s="36"/>
      <c r="G677" s="38"/>
      <c r="H677" s="36"/>
      <c r="I677" s="38"/>
      <c r="J677" s="36"/>
      <c r="K677" s="38"/>
      <c r="L677" s="36"/>
      <c r="M677" s="38"/>
      <c r="N677" s="36"/>
      <c r="O677" s="38"/>
      <c r="P677" s="36"/>
      <c r="Q677" s="38"/>
      <c r="R677" s="36"/>
      <c r="S677" s="38"/>
      <c r="T677" s="36"/>
      <c r="U677" s="38"/>
      <c r="V677" s="36"/>
      <c r="W677" s="38"/>
      <c r="X677" s="36"/>
      <c r="Y677" s="38"/>
      <c r="Z677" s="37"/>
    </row>
    <row r="678" spans="2:25" s="35" customFormat="1" ht="12.75">
      <c r="B678" s="33"/>
      <c r="D678" s="33"/>
      <c r="E678" s="15"/>
      <c r="F678" s="33"/>
      <c r="G678" s="15"/>
      <c r="H678" s="33"/>
      <c r="I678" s="15"/>
      <c r="J678" s="33"/>
      <c r="K678" s="15"/>
      <c r="L678" s="33"/>
      <c r="M678" s="15"/>
      <c r="N678" s="33"/>
      <c r="O678" s="15"/>
      <c r="P678" s="33"/>
      <c r="Q678" s="15"/>
      <c r="R678" s="33"/>
      <c r="S678" s="15"/>
      <c r="T678" s="33"/>
      <c r="U678" s="15"/>
      <c r="V678" s="33"/>
      <c r="W678" s="15"/>
      <c r="X678" s="33"/>
      <c r="Y678" s="15"/>
    </row>
    <row r="679" spans="2:25" s="35" customFormat="1" ht="18">
      <c r="B679" s="33"/>
      <c r="C679" s="80" t="s">
        <v>42</v>
      </c>
      <c r="D679" s="33"/>
      <c r="E679" s="15"/>
      <c r="F679" s="33"/>
      <c r="G679" s="15"/>
      <c r="H679" s="33"/>
      <c r="I679" s="15"/>
      <c r="J679" s="33"/>
      <c r="K679" s="15"/>
      <c r="L679" s="33"/>
      <c r="M679" s="15"/>
      <c r="N679" s="33"/>
      <c r="O679" s="15"/>
      <c r="P679" s="33"/>
      <c r="Q679" s="15"/>
      <c r="R679" s="33"/>
      <c r="S679" s="15"/>
      <c r="T679" s="33"/>
      <c r="U679" s="15"/>
      <c r="V679" s="33"/>
      <c r="W679" s="15"/>
      <c r="X679" s="33"/>
      <c r="Y679" s="15"/>
    </row>
    <row r="680" spans="2:25" s="35" customFormat="1" ht="15">
      <c r="B680" s="33"/>
      <c r="C680" s="39"/>
      <c r="D680" s="33"/>
      <c r="E680" s="15"/>
      <c r="F680" s="33"/>
      <c r="G680" s="15"/>
      <c r="H680" s="33"/>
      <c r="I680" s="15"/>
      <c r="J680" s="33"/>
      <c r="K680" s="15"/>
      <c r="L680" s="33"/>
      <c r="M680" s="15"/>
      <c r="N680" s="33"/>
      <c r="O680" s="15"/>
      <c r="P680" s="33"/>
      <c r="Q680" s="15"/>
      <c r="R680" s="33"/>
      <c r="S680" s="15"/>
      <c r="T680" s="33"/>
      <c r="U680" s="15"/>
      <c r="V680" s="33"/>
      <c r="W680" s="15"/>
      <c r="X680" s="33"/>
      <c r="Y680" s="15"/>
    </row>
    <row r="681" spans="2:26" s="35" customFormat="1" ht="12.75">
      <c r="B681" s="36"/>
      <c r="C681" s="37"/>
      <c r="D681" s="36"/>
      <c r="E681" s="38"/>
      <c r="F681" s="36"/>
      <c r="G681" s="38"/>
      <c r="H681" s="36"/>
      <c r="I681" s="38"/>
      <c r="J681" s="36"/>
      <c r="K681" s="38"/>
      <c r="L681" s="36"/>
      <c r="M681" s="38"/>
      <c r="N681" s="36"/>
      <c r="O681" s="38"/>
      <c r="P681" s="36"/>
      <c r="Q681" s="38"/>
      <c r="R681" s="36"/>
      <c r="S681" s="38"/>
      <c r="T681" s="36"/>
      <c r="U681" s="38"/>
      <c r="V681" s="36"/>
      <c r="W681" s="38"/>
      <c r="X681" s="36"/>
      <c r="Y681" s="38"/>
      <c r="Z681" s="37"/>
    </row>
    <row r="682" spans="2:25" s="27" customFormat="1" ht="12.75">
      <c r="B682" s="23"/>
      <c r="C682" s="24"/>
      <c r="D682" s="25"/>
      <c r="E682" s="26"/>
      <c r="F682" s="25"/>
      <c r="G682" s="26"/>
      <c r="H682" s="25"/>
      <c r="I682" s="26"/>
      <c r="J682" s="25"/>
      <c r="K682" s="26"/>
      <c r="L682" s="25"/>
      <c r="M682" s="26"/>
      <c r="N682" s="25"/>
      <c r="O682" s="26"/>
      <c r="P682" s="25"/>
      <c r="Q682" s="26"/>
      <c r="R682" s="25"/>
      <c r="S682" s="26"/>
      <c r="T682" s="25"/>
      <c r="U682" s="26"/>
      <c r="V682" s="25"/>
      <c r="W682" s="26"/>
      <c r="X682" s="25"/>
      <c r="Y682" s="26"/>
    </row>
    <row r="683" spans="2:25" s="27" customFormat="1" ht="12.75">
      <c r="B683" s="23"/>
      <c r="C683" s="24"/>
      <c r="D683" s="25"/>
      <c r="E683" s="26"/>
      <c r="F683" s="25"/>
      <c r="G683" s="26"/>
      <c r="H683" s="25"/>
      <c r="I683" s="26"/>
      <c r="J683" s="25"/>
      <c r="K683" s="26"/>
      <c r="L683" s="25"/>
      <c r="M683" s="26"/>
      <c r="N683" s="25"/>
      <c r="O683" s="26"/>
      <c r="P683" s="25"/>
      <c r="Q683" s="26"/>
      <c r="R683" s="25"/>
      <c r="S683" s="26"/>
      <c r="T683" s="25"/>
      <c r="U683" s="26"/>
      <c r="V683" s="25"/>
      <c r="W683" s="26"/>
      <c r="X683" s="25"/>
      <c r="Y683" s="26"/>
    </row>
  </sheetData>
  <mergeCells count="620">
    <mergeCell ref="D42:X42"/>
    <mergeCell ref="D22:E22"/>
    <mergeCell ref="D14:E14"/>
    <mergeCell ref="F14:G14"/>
    <mergeCell ref="F19:G19"/>
    <mergeCell ref="K16:Y26"/>
    <mergeCell ref="D16:E16"/>
    <mergeCell ref="D18:E18"/>
    <mergeCell ref="F16:G16"/>
    <mergeCell ref="C31:D31"/>
    <mergeCell ref="O13:Q13"/>
    <mergeCell ref="H13:I13"/>
    <mergeCell ref="D20:E20"/>
    <mergeCell ref="F20:G20"/>
    <mergeCell ref="D17:E17"/>
    <mergeCell ref="F17:G17"/>
    <mergeCell ref="D19:E19"/>
    <mergeCell ref="O11:Q11"/>
    <mergeCell ref="L15:X15"/>
    <mergeCell ref="B2:Y2"/>
    <mergeCell ref="H14:I14"/>
    <mergeCell ref="D6:E6"/>
    <mergeCell ref="F6:G6"/>
    <mergeCell ref="D8:E8"/>
    <mergeCell ref="H7:I7"/>
    <mergeCell ref="F8:G8"/>
    <mergeCell ref="D7:E7"/>
    <mergeCell ref="F7:G7"/>
    <mergeCell ref="M13:N13"/>
    <mergeCell ref="Z425:Z430"/>
    <mergeCell ref="O12:Q12"/>
    <mergeCell ref="F18:G18"/>
    <mergeCell ref="F22:G22"/>
    <mergeCell ref="F21:G21"/>
    <mergeCell ref="L44:M44"/>
    <mergeCell ref="N44:O44"/>
    <mergeCell ref="P44:Q44"/>
    <mergeCell ref="Z447:Z453"/>
    <mergeCell ref="H9:I9"/>
    <mergeCell ref="H17:I17"/>
    <mergeCell ref="H21:I21"/>
    <mergeCell ref="H20:I20"/>
    <mergeCell ref="H44:I44"/>
    <mergeCell ref="M12:N12"/>
    <mergeCell ref="J11:L11"/>
    <mergeCell ref="X44:Y44"/>
    <mergeCell ref="R44:S44"/>
    <mergeCell ref="H6:I6"/>
    <mergeCell ref="H22:I22"/>
    <mergeCell ref="H16:I16"/>
    <mergeCell ref="H19:I19"/>
    <mergeCell ref="H18:I18"/>
    <mergeCell ref="H12:I12"/>
    <mergeCell ref="H8:I8"/>
    <mergeCell ref="H11:I11"/>
    <mergeCell ref="T44:U44"/>
    <mergeCell ref="V44:W44"/>
    <mergeCell ref="J44:K44"/>
    <mergeCell ref="D44:E44"/>
    <mergeCell ref="F44:G44"/>
    <mergeCell ref="N53:O53"/>
    <mergeCell ref="P53:Q53"/>
    <mergeCell ref="R53:S53"/>
    <mergeCell ref="D53:E53"/>
    <mergeCell ref="F53:G53"/>
    <mergeCell ref="H53:I53"/>
    <mergeCell ref="J53:K53"/>
    <mergeCell ref="L53:M53"/>
    <mergeCell ref="T53:U53"/>
    <mergeCell ref="V53:W53"/>
    <mergeCell ref="X53:Y53"/>
    <mergeCell ref="D65:E65"/>
    <mergeCell ref="F65:G65"/>
    <mergeCell ref="H65:I65"/>
    <mergeCell ref="J65:K65"/>
    <mergeCell ref="L65:M65"/>
    <mergeCell ref="N65:O65"/>
    <mergeCell ref="P65:Q65"/>
    <mergeCell ref="R65:S65"/>
    <mergeCell ref="T65:U65"/>
    <mergeCell ref="V65:W65"/>
    <mergeCell ref="X65:Y65"/>
    <mergeCell ref="D82:E82"/>
    <mergeCell ref="F82:G82"/>
    <mergeCell ref="H82:I82"/>
    <mergeCell ref="J82:K82"/>
    <mergeCell ref="L82:M82"/>
    <mergeCell ref="N82:O82"/>
    <mergeCell ref="P82:Q82"/>
    <mergeCell ref="R82:S82"/>
    <mergeCell ref="T82:U82"/>
    <mergeCell ref="V82:W82"/>
    <mergeCell ref="X82:Y82"/>
    <mergeCell ref="D91:E91"/>
    <mergeCell ref="F91:G91"/>
    <mergeCell ref="H91:I91"/>
    <mergeCell ref="J91:K91"/>
    <mergeCell ref="L91:M91"/>
    <mergeCell ref="N91:O91"/>
    <mergeCell ref="P91:Q91"/>
    <mergeCell ref="R91:S91"/>
    <mergeCell ref="T91:U91"/>
    <mergeCell ref="V91:W91"/>
    <mergeCell ref="X91:Y91"/>
    <mergeCell ref="D103:E103"/>
    <mergeCell ref="F103:G103"/>
    <mergeCell ref="H103:I103"/>
    <mergeCell ref="J103:K103"/>
    <mergeCell ref="L103:M103"/>
    <mergeCell ref="N103:O103"/>
    <mergeCell ref="P103:Q103"/>
    <mergeCell ref="R103:S103"/>
    <mergeCell ref="T103:U103"/>
    <mergeCell ref="V103:W103"/>
    <mergeCell ref="X103:Y103"/>
    <mergeCell ref="T652:U652"/>
    <mergeCell ref="V652:W652"/>
    <mergeCell ref="X652:Y652"/>
    <mergeCell ref="T272:U272"/>
    <mergeCell ref="V272:W272"/>
    <mergeCell ref="X255:Y255"/>
    <mergeCell ref="T243:U243"/>
    <mergeCell ref="L652:M652"/>
    <mergeCell ref="N652:O652"/>
    <mergeCell ref="P652:Q652"/>
    <mergeCell ref="R652:S652"/>
    <mergeCell ref="D652:E652"/>
    <mergeCell ref="F652:G652"/>
    <mergeCell ref="H652:I652"/>
    <mergeCell ref="J652:K652"/>
    <mergeCell ref="R272:S272"/>
    <mergeCell ref="D272:E272"/>
    <mergeCell ref="F272:G272"/>
    <mergeCell ref="H272:I272"/>
    <mergeCell ref="J272:K272"/>
    <mergeCell ref="C647:M647"/>
    <mergeCell ref="L272:M272"/>
    <mergeCell ref="N272:O272"/>
    <mergeCell ref="P272:Q272"/>
    <mergeCell ref="D281:E281"/>
    <mergeCell ref="F281:G281"/>
    <mergeCell ref="H281:I281"/>
    <mergeCell ref="J281:K281"/>
    <mergeCell ref="L281:M281"/>
    <mergeCell ref="N281:O281"/>
    <mergeCell ref="R255:S255"/>
    <mergeCell ref="T255:U255"/>
    <mergeCell ref="V255:W255"/>
    <mergeCell ref="L255:M255"/>
    <mergeCell ref="N255:O255"/>
    <mergeCell ref="P255:Q255"/>
    <mergeCell ref="V243:W243"/>
    <mergeCell ref="X243:Y243"/>
    <mergeCell ref="X272:Y272"/>
    <mergeCell ref="D255:E255"/>
    <mergeCell ref="F255:G255"/>
    <mergeCell ref="H255:I255"/>
    <mergeCell ref="J255:K255"/>
    <mergeCell ref="L243:M243"/>
    <mergeCell ref="N243:O243"/>
    <mergeCell ref="P243:Q243"/>
    <mergeCell ref="R243:S243"/>
    <mergeCell ref="D243:E243"/>
    <mergeCell ref="F243:G243"/>
    <mergeCell ref="H243:I243"/>
    <mergeCell ref="J243:K243"/>
    <mergeCell ref="R234:S234"/>
    <mergeCell ref="T234:U234"/>
    <mergeCell ref="V234:W234"/>
    <mergeCell ref="X234:Y234"/>
    <mergeCell ref="T217:U217"/>
    <mergeCell ref="V217:W217"/>
    <mergeCell ref="X217:Y217"/>
    <mergeCell ref="D234:E234"/>
    <mergeCell ref="F234:G234"/>
    <mergeCell ref="H234:I234"/>
    <mergeCell ref="J234:K234"/>
    <mergeCell ref="L234:M234"/>
    <mergeCell ref="N234:O234"/>
    <mergeCell ref="P234:Q234"/>
    <mergeCell ref="L217:M217"/>
    <mergeCell ref="N217:O217"/>
    <mergeCell ref="P217:Q217"/>
    <mergeCell ref="R217:S217"/>
    <mergeCell ref="D217:E217"/>
    <mergeCell ref="F217:G217"/>
    <mergeCell ref="H217:I217"/>
    <mergeCell ref="J217:K217"/>
    <mergeCell ref="R205:S205"/>
    <mergeCell ref="T205:U205"/>
    <mergeCell ref="V205:W205"/>
    <mergeCell ref="X205:Y205"/>
    <mergeCell ref="T196:U196"/>
    <mergeCell ref="V196:W196"/>
    <mergeCell ref="X196:Y196"/>
    <mergeCell ref="D205:E205"/>
    <mergeCell ref="F205:G205"/>
    <mergeCell ref="H205:I205"/>
    <mergeCell ref="J205:K205"/>
    <mergeCell ref="L205:M205"/>
    <mergeCell ref="N205:O205"/>
    <mergeCell ref="P205:Q205"/>
    <mergeCell ref="L196:M196"/>
    <mergeCell ref="N196:O196"/>
    <mergeCell ref="P196:Q196"/>
    <mergeCell ref="R196:S196"/>
    <mergeCell ref="D196:E196"/>
    <mergeCell ref="F196:G196"/>
    <mergeCell ref="H196:I196"/>
    <mergeCell ref="J196:K196"/>
    <mergeCell ref="R179:S179"/>
    <mergeCell ref="T179:U179"/>
    <mergeCell ref="V179:W179"/>
    <mergeCell ref="X179:Y179"/>
    <mergeCell ref="T167:U167"/>
    <mergeCell ref="V167:W167"/>
    <mergeCell ref="X167:Y167"/>
    <mergeCell ref="D179:E179"/>
    <mergeCell ref="F179:G179"/>
    <mergeCell ref="H179:I179"/>
    <mergeCell ref="J179:K179"/>
    <mergeCell ref="L179:M179"/>
    <mergeCell ref="N179:O179"/>
    <mergeCell ref="P179:Q179"/>
    <mergeCell ref="L167:M167"/>
    <mergeCell ref="N167:O167"/>
    <mergeCell ref="P167:Q167"/>
    <mergeCell ref="R167:S167"/>
    <mergeCell ref="D167:E167"/>
    <mergeCell ref="F167:G167"/>
    <mergeCell ref="H167:I167"/>
    <mergeCell ref="J167:K167"/>
    <mergeCell ref="R158:S158"/>
    <mergeCell ref="T158:U158"/>
    <mergeCell ref="V158:W158"/>
    <mergeCell ref="X158:Y158"/>
    <mergeCell ref="T141:U141"/>
    <mergeCell ref="V141:W141"/>
    <mergeCell ref="X141:Y141"/>
    <mergeCell ref="D158:E158"/>
    <mergeCell ref="F158:G158"/>
    <mergeCell ref="H158:I158"/>
    <mergeCell ref="J158:K158"/>
    <mergeCell ref="L158:M158"/>
    <mergeCell ref="N158:O158"/>
    <mergeCell ref="P158:Q158"/>
    <mergeCell ref="L141:M141"/>
    <mergeCell ref="N141:O141"/>
    <mergeCell ref="P141:Q141"/>
    <mergeCell ref="R141:S141"/>
    <mergeCell ref="D141:E141"/>
    <mergeCell ref="F141:G141"/>
    <mergeCell ref="H141:I141"/>
    <mergeCell ref="J141:K141"/>
    <mergeCell ref="V120:W120"/>
    <mergeCell ref="X120:Y120"/>
    <mergeCell ref="L129:M129"/>
    <mergeCell ref="N129:O129"/>
    <mergeCell ref="P129:Q129"/>
    <mergeCell ref="R129:S129"/>
    <mergeCell ref="T129:U129"/>
    <mergeCell ref="V129:W129"/>
    <mergeCell ref="X129:Y129"/>
    <mergeCell ref="N120:O120"/>
    <mergeCell ref="P120:Q120"/>
    <mergeCell ref="R120:S120"/>
    <mergeCell ref="T120:U120"/>
    <mergeCell ref="L120:M120"/>
    <mergeCell ref="D129:E129"/>
    <mergeCell ref="F129:G129"/>
    <mergeCell ref="H129:I129"/>
    <mergeCell ref="J129:K129"/>
    <mergeCell ref="D120:E120"/>
    <mergeCell ref="F120:G120"/>
    <mergeCell ref="H120:I120"/>
    <mergeCell ref="J120:K120"/>
    <mergeCell ref="P281:Q281"/>
    <mergeCell ref="R281:S281"/>
    <mergeCell ref="T281:U281"/>
    <mergeCell ref="V281:W281"/>
    <mergeCell ref="X281:Y281"/>
    <mergeCell ref="D293:E293"/>
    <mergeCell ref="F293:G293"/>
    <mergeCell ref="H293:I293"/>
    <mergeCell ref="J293:K293"/>
    <mergeCell ref="L293:M293"/>
    <mergeCell ref="N293:O293"/>
    <mergeCell ref="P293:Q293"/>
    <mergeCell ref="R293:S293"/>
    <mergeCell ref="T293:U293"/>
    <mergeCell ref="V293:W293"/>
    <mergeCell ref="X293:Y293"/>
    <mergeCell ref="D310:E310"/>
    <mergeCell ref="F310:G310"/>
    <mergeCell ref="H310:I310"/>
    <mergeCell ref="J310:K310"/>
    <mergeCell ref="L310:M310"/>
    <mergeCell ref="N310:O310"/>
    <mergeCell ref="P310:Q310"/>
    <mergeCell ref="R310:S310"/>
    <mergeCell ref="T310:U310"/>
    <mergeCell ref="V310:W310"/>
    <mergeCell ref="X310:Y310"/>
    <mergeCell ref="D319:E319"/>
    <mergeCell ref="F319:G319"/>
    <mergeCell ref="H319:I319"/>
    <mergeCell ref="J319:K319"/>
    <mergeCell ref="L319:M319"/>
    <mergeCell ref="N319:O319"/>
    <mergeCell ref="P319:Q319"/>
    <mergeCell ref="R319:S319"/>
    <mergeCell ref="T319:U319"/>
    <mergeCell ref="V319:W319"/>
    <mergeCell ref="X319:Y319"/>
    <mergeCell ref="D331:E331"/>
    <mergeCell ref="F331:G331"/>
    <mergeCell ref="H331:I331"/>
    <mergeCell ref="J331:K331"/>
    <mergeCell ref="L331:M331"/>
    <mergeCell ref="N331:O331"/>
    <mergeCell ref="P331:Q331"/>
    <mergeCell ref="R331:S331"/>
    <mergeCell ref="T331:U331"/>
    <mergeCell ref="V331:W331"/>
    <mergeCell ref="X331:Y331"/>
    <mergeCell ref="D348:E348"/>
    <mergeCell ref="F348:G348"/>
    <mergeCell ref="H348:I348"/>
    <mergeCell ref="J348:K348"/>
    <mergeCell ref="L348:M348"/>
    <mergeCell ref="N348:O348"/>
    <mergeCell ref="P348:Q348"/>
    <mergeCell ref="R348:S348"/>
    <mergeCell ref="T348:U348"/>
    <mergeCell ref="V348:W348"/>
    <mergeCell ref="X348:Y348"/>
    <mergeCell ref="D357:E357"/>
    <mergeCell ref="F357:G357"/>
    <mergeCell ref="H357:I357"/>
    <mergeCell ref="J357:K357"/>
    <mergeCell ref="L357:M357"/>
    <mergeCell ref="N357:O357"/>
    <mergeCell ref="P357:Q357"/>
    <mergeCell ref="R357:S357"/>
    <mergeCell ref="T357:U357"/>
    <mergeCell ref="V357:W357"/>
    <mergeCell ref="X357:Y357"/>
    <mergeCell ref="D369:E369"/>
    <mergeCell ref="F369:G369"/>
    <mergeCell ref="H369:I369"/>
    <mergeCell ref="J369:K369"/>
    <mergeCell ref="L369:M369"/>
    <mergeCell ref="N369:O369"/>
    <mergeCell ref="P369:Q369"/>
    <mergeCell ref="R369:S369"/>
    <mergeCell ref="T369:U369"/>
    <mergeCell ref="V369:W369"/>
    <mergeCell ref="X369:Y369"/>
    <mergeCell ref="D386:E386"/>
    <mergeCell ref="F386:G386"/>
    <mergeCell ref="H386:I386"/>
    <mergeCell ref="J386:K386"/>
    <mergeCell ref="L386:M386"/>
    <mergeCell ref="N386:O386"/>
    <mergeCell ref="P386:Q386"/>
    <mergeCell ref="R386:S386"/>
    <mergeCell ref="T386:U386"/>
    <mergeCell ref="V386:W386"/>
    <mergeCell ref="X386:Y386"/>
    <mergeCell ref="D395:E395"/>
    <mergeCell ref="F395:G395"/>
    <mergeCell ref="H395:I395"/>
    <mergeCell ref="J395:K395"/>
    <mergeCell ref="L395:M395"/>
    <mergeCell ref="N395:O395"/>
    <mergeCell ref="P395:Q395"/>
    <mergeCell ref="R395:S395"/>
    <mergeCell ref="T395:U395"/>
    <mergeCell ref="V395:W395"/>
    <mergeCell ref="X395:Y395"/>
    <mergeCell ref="D407:E407"/>
    <mergeCell ref="F407:G407"/>
    <mergeCell ref="H407:I407"/>
    <mergeCell ref="J407:K407"/>
    <mergeCell ref="L407:M407"/>
    <mergeCell ref="N407:O407"/>
    <mergeCell ref="P407:Q407"/>
    <mergeCell ref="R407:S407"/>
    <mergeCell ref="T407:U407"/>
    <mergeCell ref="V407:W407"/>
    <mergeCell ref="X407:Y407"/>
    <mergeCell ref="D424:E424"/>
    <mergeCell ref="F424:G424"/>
    <mergeCell ref="H424:I424"/>
    <mergeCell ref="J424:K424"/>
    <mergeCell ref="L424:M424"/>
    <mergeCell ref="N424:O424"/>
    <mergeCell ref="P424:Q424"/>
    <mergeCell ref="R424:S424"/>
    <mergeCell ref="T424:U424"/>
    <mergeCell ref="V424:W424"/>
    <mergeCell ref="X424:Y424"/>
    <mergeCell ref="D433:E433"/>
    <mergeCell ref="F433:G433"/>
    <mergeCell ref="H433:I433"/>
    <mergeCell ref="J433:K433"/>
    <mergeCell ref="L433:M433"/>
    <mergeCell ref="N433:O433"/>
    <mergeCell ref="P433:Q433"/>
    <mergeCell ref="R433:S433"/>
    <mergeCell ref="T433:U433"/>
    <mergeCell ref="V433:W433"/>
    <mergeCell ref="X433:Y433"/>
    <mergeCell ref="D445:E445"/>
    <mergeCell ref="F445:G445"/>
    <mergeCell ref="H445:I445"/>
    <mergeCell ref="J445:K445"/>
    <mergeCell ref="L445:M445"/>
    <mergeCell ref="N445:O445"/>
    <mergeCell ref="P445:Q445"/>
    <mergeCell ref="R445:S445"/>
    <mergeCell ref="T445:U445"/>
    <mergeCell ref="V445:W445"/>
    <mergeCell ref="X445:Y445"/>
    <mergeCell ref="D462:E462"/>
    <mergeCell ref="F462:G462"/>
    <mergeCell ref="H462:I462"/>
    <mergeCell ref="J462:K462"/>
    <mergeCell ref="L462:M462"/>
    <mergeCell ref="N462:O462"/>
    <mergeCell ref="P462:Q462"/>
    <mergeCell ref="R462:S462"/>
    <mergeCell ref="T462:U462"/>
    <mergeCell ref="V462:W462"/>
    <mergeCell ref="X462:Y462"/>
    <mergeCell ref="D471:E471"/>
    <mergeCell ref="F471:G471"/>
    <mergeCell ref="H471:I471"/>
    <mergeCell ref="J471:K471"/>
    <mergeCell ref="L471:M471"/>
    <mergeCell ref="N471:O471"/>
    <mergeCell ref="P471:Q471"/>
    <mergeCell ref="R471:S471"/>
    <mergeCell ref="T471:U471"/>
    <mergeCell ref="V471:W471"/>
    <mergeCell ref="X471:Y471"/>
    <mergeCell ref="D483:E483"/>
    <mergeCell ref="F483:G483"/>
    <mergeCell ref="H483:I483"/>
    <mergeCell ref="J483:K483"/>
    <mergeCell ref="L483:M483"/>
    <mergeCell ref="N483:O483"/>
    <mergeCell ref="P483:Q483"/>
    <mergeCell ref="R483:S483"/>
    <mergeCell ref="T483:U483"/>
    <mergeCell ref="V483:W483"/>
    <mergeCell ref="X483:Y483"/>
    <mergeCell ref="D500:E500"/>
    <mergeCell ref="F500:G500"/>
    <mergeCell ref="H500:I500"/>
    <mergeCell ref="J500:K500"/>
    <mergeCell ref="L500:M500"/>
    <mergeCell ref="N500:O500"/>
    <mergeCell ref="P500:Q500"/>
    <mergeCell ref="R500:S500"/>
    <mergeCell ref="T500:U500"/>
    <mergeCell ref="V500:W500"/>
    <mergeCell ref="X500:Y500"/>
    <mergeCell ref="D509:E509"/>
    <mergeCell ref="F509:G509"/>
    <mergeCell ref="H509:I509"/>
    <mergeCell ref="J509:K509"/>
    <mergeCell ref="L509:M509"/>
    <mergeCell ref="N509:O509"/>
    <mergeCell ref="P509:Q509"/>
    <mergeCell ref="R509:S509"/>
    <mergeCell ref="T509:U509"/>
    <mergeCell ref="V509:W509"/>
    <mergeCell ref="X509:Y509"/>
    <mergeCell ref="D521:E521"/>
    <mergeCell ref="F521:G521"/>
    <mergeCell ref="H521:I521"/>
    <mergeCell ref="J521:K521"/>
    <mergeCell ref="L521:M521"/>
    <mergeCell ref="N521:O521"/>
    <mergeCell ref="P521:Q521"/>
    <mergeCell ref="R521:S521"/>
    <mergeCell ref="T521:U521"/>
    <mergeCell ref="V521:W521"/>
    <mergeCell ref="X521:Y521"/>
    <mergeCell ref="D538:E538"/>
    <mergeCell ref="F538:G538"/>
    <mergeCell ref="H538:I538"/>
    <mergeCell ref="J538:K538"/>
    <mergeCell ref="L538:M538"/>
    <mergeCell ref="N538:O538"/>
    <mergeCell ref="P538:Q538"/>
    <mergeCell ref="R538:S538"/>
    <mergeCell ref="X547:Y547"/>
    <mergeCell ref="T538:U538"/>
    <mergeCell ref="V538:W538"/>
    <mergeCell ref="X538:Y538"/>
    <mergeCell ref="J559:K559"/>
    <mergeCell ref="R547:S547"/>
    <mergeCell ref="T547:U547"/>
    <mergeCell ref="V547:W547"/>
    <mergeCell ref="J547:K547"/>
    <mergeCell ref="L547:M547"/>
    <mergeCell ref="N547:O547"/>
    <mergeCell ref="P547:Q547"/>
    <mergeCell ref="L559:M559"/>
    <mergeCell ref="N559:O559"/>
    <mergeCell ref="P559:Q559"/>
    <mergeCell ref="R559:S559"/>
    <mergeCell ref="T559:U559"/>
    <mergeCell ref="V559:W559"/>
    <mergeCell ref="X559:Y559"/>
    <mergeCell ref="D576:E576"/>
    <mergeCell ref="F576:G576"/>
    <mergeCell ref="H576:I576"/>
    <mergeCell ref="J576:K576"/>
    <mergeCell ref="L576:M576"/>
    <mergeCell ref="N576:O576"/>
    <mergeCell ref="P576:Q576"/>
    <mergeCell ref="R576:S576"/>
    <mergeCell ref="T576:U576"/>
    <mergeCell ref="V576:W576"/>
    <mergeCell ref="X576:Y576"/>
    <mergeCell ref="R585:S585"/>
    <mergeCell ref="D585:E585"/>
    <mergeCell ref="F585:G585"/>
    <mergeCell ref="H585:I585"/>
    <mergeCell ref="J585:K585"/>
    <mergeCell ref="L585:M585"/>
    <mergeCell ref="N585:O585"/>
    <mergeCell ref="P585:Q585"/>
    <mergeCell ref="P597:Q597"/>
    <mergeCell ref="T597:U597"/>
    <mergeCell ref="V597:W597"/>
    <mergeCell ref="X597:Y597"/>
    <mergeCell ref="X585:Y585"/>
    <mergeCell ref="X614:Y614"/>
    <mergeCell ref="T614:U614"/>
    <mergeCell ref="V614:W614"/>
    <mergeCell ref="X623:Y623"/>
    <mergeCell ref="D623:E623"/>
    <mergeCell ref="F623:G623"/>
    <mergeCell ref="H623:I623"/>
    <mergeCell ref="J623:K623"/>
    <mergeCell ref="R623:S623"/>
    <mergeCell ref="P623:Q623"/>
    <mergeCell ref="L623:M623"/>
    <mergeCell ref="P614:Q614"/>
    <mergeCell ref="A1:Z1"/>
    <mergeCell ref="D614:E614"/>
    <mergeCell ref="F614:G614"/>
    <mergeCell ref="Z522:Z528"/>
    <mergeCell ref="Z349:Z354"/>
    <mergeCell ref="R597:S597"/>
    <mergeCell ref="Z539:Z544"/>
    <mergeCell ref="T585:U585"/>
    <mergeCell ref="V585:W585"/>
    <mergeCell ref="X635:Y635"/>
    <mergeCell ref="L635:M635"/>
    <mergeCell ref="N635:O635"/>
    <mergeCell ref="P635:Q635"/>
    <mergeCell ref="R635:S635"/>
    <mergeCell ref="V623:W623"/>
    <mergeCell ref="D635:E635"/>
    <mergeCell ref="F635:G635"/>
    <mergeCell ref="H635:I635"/>
    <mergeCell ref="J635:K635"/>
    <mergeCell ref="T635:U635"/>
    <mergeCell ref="V635:W635"/>
    <mergeCell ref="T623:U623"/>
    <mergeCell ref="H614:I614"/>
    <mergeCell ref="J614:K614"/>
    <mergeCell ref="J597:K597"/>
    <mergeCell ref="A3:Z3"/>
    <mergeCell ref="K7:Z7"/>
    <mergeCell ref="D11:E11"/>
    <mergeCell ref="F11:G11"/>
    <mergeCell ref="M11:N11"/>
    <mergeCell ref="F9:G9"/>
    <mergeCell ref="J8:L8"/>
    <mergeCell ref="D9:E9"/>
    <mergeCell ref="D13:E13"/>
    <mergeCell ref="F13:G13"/>
    <mergeCell ref="D12:E12"/>
    <mergeCell ref="F12:G12"/>
    <mergeCell ref="J12:L12"/>
    <mergeCell ref="J13:L13"/>
    <mergeCell ref="R663:S663"/>
    <mergeCell ref="T663:U663"/>
    <mergeCell ref="N623:O623"/>
    <mergeCell ref="L597:M597"/>
    <mergeCell ref="N597:O597"/>
    <mergeCell ref="R614:S614"/>
    <mergeCell ref="L614:M614"/>
    <mergeCell ref="N614:O614"/>
    <mergeCell ref="D21:E21"/>
    <mergeCell ref="D597:E597"/>
    <mergeCell ref="F597:G597"/>
    <mergeCell ref="H597:I597"/>
    <mergeCell ref="D559:E559"/>
    <mergeCell ref="F559:G559"/>
    <mergeCell ref="H559:I559"/>
    <mergeCell ref="D547:E547"/>
    <mergeCell ref="F547:G547"/>
    <mergeCell ref="H547:I547"/>
    <mergeCell ref="V663:W663"/>
    <mergeCell ref="X663:Y663"/>
    <mergeCell ref="D39:X39"/>
    <mergeCell ref="D663:E663"/>
    <mergeCell ref="F663:G663"/>
    <mergeCell ref="H663:I663"/>
    <mergeCell ref="J663:K663"/>
    <mergeCell ref="L663:M663"/>
    <mergeCell ref="N663:O663"/>
    <mergeCell ref="P663:Q663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Mander</dc:creator>
  <cp:keywords/>
  <dc:description/>
  <cp:lastModifiedBy>Hugin</cp:lastModifiedBy>
  <cp:lastPrinted>2003-11-13T17:16:21Z</cp:lastPrinted>
  <dcterms:created xsi:type="dcterms:W3CDTF">2003-04-26T17:02:47Z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